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'PC-Version'!$A$1:$BD$78</definedName>
  </definedNames>
  <calcPr fullCalcOnLoad="1"/>
</workbook>
</file>

<file path=xl/sharedStrings.xml><?xml version="1.0" encoding="utf-8"?>
<sst xmlns="http://schemas.openxmlformats.org/spreadsheetml/2006/main" count="162" uniqueCount="64">
  <si>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</si>
  <si>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</si>
  <si>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</si>
  <si>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</si>
  <si>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</si>
  <si>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</si>
  <si>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</si>
  <si>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</si>
  <si>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</si>
  <si>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</si>
  <si>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</si>
  <si>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</si>
  <si>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</si>
  <si>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</si>
  <si>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</si>
  <si>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</si>
  <si>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</si>
  <si>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</si>
  <si>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</si>
  <si>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</si>
  <si>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</si>
  <si>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</si>
  <si>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</si>
  <si>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</si>
  <si>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</si>
  <si>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</si>
  <si>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</si>
  <si>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</si>
  <si>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</si>
  <si>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</si>
  <si>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</si>
  <si>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</si>
  <si>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x</t>
  </si>
  <si>
    <t>V. Platzierungen</t>
  </si>
  <si>
    <t>1. Halbfinale</t>
  </si>
  <si>
    <t>2. Halbfinale</t>
  </si>
  <si>
    <t>Verlierer Spiel 13</t>
  </si>
  <si>
    <t>Verlierer Spiel 14</t>
  </si>
  <si>
    <t>Sieger Spiel 13</t>
  </si>
  <si>
    <t>Sieger Spiel 14</t>
  </si>
  <si>
    <t>5.</t>
  </si>
  <si>
    <t>6.</t>
  </si>
  <si>
    <t>7.</t>
  </si>
  <si>
    <t>8.</t>
  </si>
  <si>
    <t>3. Gruppe A</t>
  </si>
  <si>
    <t>4. Gruppe B</t>
  </si>
  <si>
    <t>3. Gruppe B</t>
  </si>
  <si>
    <t>4. Gruppe A</t>
  </si>
  <si>
    <t>Spiel um Platz 7 und 8</t>
  </si>
  <si>
    <t>Spiel um Platz 5 und 6</t>
  </si>
  <si>
    <t>LOGO</t>
  </si>
  <si>
    <t>FV Biebrich 02</t>
  </si>
  <si>
    <t>F-Jugend</t>
  </si>
  <si>
    <t>Sonntag</t>
  </si>
  <si>
    <t>in der Sporthalle Dyckerhoffhalle</t>
  </si>
  <si>
    <t>FV Biebrich 02 I</t>
  </si>
  <si>
    <t>SV Frauenstein</t>
  </si>
  <si>
    <t>FV Biebrich 02 Mädchen II</t>
  </si>
  <si>
    <t>FV Biebrich 02 II</t>
  </si>
  <si>
    <t>FV Biebrich 02 Mädchen I</t>
  </si>
  <si>
    <t>1. SC Klarenthal</t>
  </si>
  <si>
    <t>Freie Turner</t>
  </si>
  <si>
    <t>Spvgg Amöneburg</t>
  </si>
  <si>
    <t>3:4 n.7 meter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</si>
</sst>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b/>
      <i/>
      <sz val="12"/>
      <name val="Arial"/>
      <family val="2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1" fillId="0" borderId="14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1" fontId="12" fillId="0" borderId="0" xfId="0" applyNumberFormat="1" applyFont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2" fillId="0" borderId="2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174" fontId="0" fillId="0" borderId="28" xfId="0" applyNumberFormat="1" applyFont="1" applyFill="1" applyBorder="1" applyAlignment="1">
      <alignment horizontal="center" vertical="center"/>
    </xf>
    <xf numFmtId="174" fontId="0" fillId="0" borderId="26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74" fontId="0" fillId="0" borderId="30" xfId="0" applyNumberFormat="1" applyFont="1" applyFill="1" applyBorder="1" applyAlignment="1">
      <alignment horizontal="center" vertical="center"/>
    </xf>
    <xf numFmtId="174" fontId="0" fillId="0" borderId="21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7" fillId="33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6" fillId="0" borderId="13" xfId="0" applyFont="1" applyBorder="1" applyAlignment="1">
      <alignment horizontal="left" shrinkToFit="1"/>
    </xf>
    <xf numFmtId="0" fontId="0" fillId="0" borderId="13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3" fillId="33" borderId="36" xfId="0" applyFont="1" applyFill="1" applyBorder="1" applyAlignment="1">
      <alignment horizontal="center"/>
    </xf>
    <xf numFmtId="0" fontId="2" fillId="33" borderId="36" xfId="0" applyFont="1" applyFill="1" applyBorder="1" applyAlignment="1">
      <alignment/>
    </xf>
    <xf numFmtId="0" fontId="2" fillId="33" borderId="38" xfId="0" applyFont="1" applyFill="1" applyBorder="1" applyAlignment="1">
      <alignment/>
    </xf>
    <xf numFmtId="0" fontId="6" fillId="0" borderId="0" xfId="0" applyFont="1" applyAlignment="1">
      <alignment horizontal="center"/>
    </xf>
    <xf numFmtId="45" fontId="3" fillId="0" borderId="10" xfId="0" applyNumberFormat="1" applyFont="1" applyFill="1" applyBorder="1" applyAlignment="1">
      <alignment horizontal="center"/>
    </xf>
    <xf numFmtId="20" fontId="3" fillId="0" borderId="10" xfId="0" applyNumberFormat="1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4" fontId="0" fillId="0" borderId="44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45" xfId="0" applyNumberFormat="1" applyFont="1" applyFill="1" applyBorder="1" applyAlignment="1">
      <alignment horizontal="center" vertical="center"/>
    </xf>
    <xf numFmtId="174" fontId="0" fillId="0" borderId="40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43" xfId="0" applyNumberFormat="1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34" borderId="36" xfId="0" applyFont="1" applyFill="1" applyBorder="1" applyAlignment="1">
      <alignment horizontal="center" vertical="center"/>
    </xf>
    <xf numFmtId="0" fontId="7" fillId="34" borderId="37" xfId="0" applyFont="1" applyFill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35" borderId="33" xfId="0" applyFont="1" applyFill="1" applyBorder="1" applyAlignment="1">
      <alignment horizontal="center" vertical="center"/>
    </xf>
    <xf numFmtId="0" fontId="7" fillId="35" borderId="3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7" fillId="34" borderId="39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0" fontId="2" fillId="34" borderId="38" xfId="0" applyFont="1" applyFill="1" applyBorder="1" applyAlignment="1">
      <alignment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6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11" fillId="0" borderId="15" xfId="0" applyFont="1" applyBorder="1" applyAlignment="1" applyProtection="1">
      <alignment horizontal="left" vertical="center"/>
      <protection hidden="1"/>
    </xf>
    <xf numFmtId="0" fontId="11" fillId="0" borderId="47" xfId="0" applyFont="1" applyBorder="1" applyAlignment="1" applyProtection="1">
      <alignment horizontal="left" vertical="center"/>
      <protection hidden="1"/>
    </xf>
    <xf numFmtId="0" fontId="11" fillId="0" borderId="12" xfId="0" applyFont="1" applyBorder="1" applyAlignment="1" applyProtection="1">
      <alignment horizontal="left" vertical="center"/>
      <protection hidden="1"/>
    </xf>
    <xf numFmtId="0" fontId="11" fillId="0" borderId="24" xfId="0" applyFont="1" applyBorder="1" applyAlignment="1" applyProtection="1">
      <alignment horizontal="left" vertical="center"/>
      <protection hidden="1"/>
    </xf>
    <xf numFmtId="0" fontId="11" fillId="0" borderId="48" xfId="0" applyFont="1" applyBorder="1" applyAlignment="1" applyProtection="1">
      <alignment horizontal="center" vertical="center"/>
      <protection hidden="1"/>
    </xf>
    <xf numFmtId="0" fontId="11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Alignment="1">
      <alignment horizontal="center" vertical="center"/>
    </xf>
    <xf numFmtId="0" fontId="2" fillId="35" borderId="35" xfId="0" applyFont="1" applyFill="1" applyBorder="1" applyAlignment="1">
      <alignment horizontal="center" vertical="center"/>
    </xf>
    <xf numFmtId="0" fontId="2" fillId="35" borderId="36" xfId="0" applyFont="1" applyFill="1" applyBorder="1" applyAlignment="1">
      <alignment horizontal="center" vertical="center"/>
    </xf>
    <xf numFmtId="0" fontId="2" fillId="35" borderId="37" xfId="0" applyFont="1" applyFill="1" applyBorder="1" applyAlignment="1">
      <alignment horizontal="center" vertical="center"/>
    </xf>
    <xf numFmtId="0" fontId="7" fillId="35" borderId="35" xfId="0" applyFont="1" applyFill="1" applyBorder="1" applyAlignment="1">
      <alignment horizontal="center" vertical="center"/>
    </xf>
    <xf numFmtId="0" fontId="7" fillId="35" borderId="36" xfId="0" applyFont="1" applyFill="1" applyBorder="1" applyAlignment="1">
      <alignment horizontal="center" vertical="center"/>
    </xf>
    <xf numFmtId="0" fontId="7" fillId="35" borderId="3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7" fillId="35" borderId="39" xfId="0" applyFont="1" applyFill="1" applyBorder="1" applyAlignment="1">
      <alignment horizontal="center" vertical="center"/>
    </xf>
    <xf numFmtId="0" fontId="2" fillId="35" borderId="39" xfId="0" applyFont="1" applyFill="1" applyBorder="1" applyAlignment="1">
      <alignment vertical="center"/>
    </xf>
    <xf numFmtId="0" fontId="2" fillId="35" borderId="38" xfId="0" applyFont="1" applyFill="1" applyBorder="1" applyAlignment="1">
      <alignment vertical="center"/>
    </xf>
    <xf numFmtId="0" fontId="11" fillId="0" borderId="23" xfId="0" applyFont="1" applyBorder="1" applyAlignment="1" applyProtection="1">
      <alignment horizontal="center" vertical="center"/>
      <protection hidden="1"/>
    </xf>
    <xf numFmtId="0" fontId="11" fillId="0" borderId="12" xfId="0" applyFont="1" applyBorder="1" applyAlignment="1" applyProtection="1">
      <alignment horizontal="center" vertical="center"/>
      <protection hidden="1"/>
    </xf>
    <xf numFmtId="0" fontId="11" fillId="0" borderId="46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center" vertical="center"/>
      <protection hidden="1"/>
    </xf>
    <xf numFmtId="0" fontId="11" fillId="0" borderId="11" xfId="0" applyFont="1" applyBorder="1" applyAlignment="1" applyProtection="1">
      <alignment horizontal="left" vertical="center"/>
      <protection hidden="1"/>
    </xf>
    <xf numFmtId="0" fontId="11" fillId="0" borderId="27" xfId="0" applyFont="1" applyBorder="1" applyAlignment="1" applyProtection="1">
      <alignment horizontal="left" vertical="center"/>
      <protection hidden="1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FC76"/>
  <sheetViews>
    <sheetView showGridLines="0" tabSelected="1" zoomScale="112" zoomScaleNormal="112" zoomScalePageLayoutView="0" workbookViewId="0" topLeftCell="A1">
      <selection activeCell="AW65" sqref="AW65"/>
    </sheetView>
  </sheetViews>
  <sheetFormatPr defaultColWidth="1.7109375" defaultRowHeight="12.75"/>
  <cols>
    <col min="1" max="53" width="1.7109375" style="0" customWidth="1"/>
    <col min="54" max="54" width="10.57421875" style="0" customWidth="1"/>
    <col min="55" max="55" width="1.7109375" style="0" customWidth="1"/>
    <col min="56" max="56" width="1.7109375" style="42" customWidth="1"/>
    <col min="57" max="57" width="1.7109375" style="10" customWidth="1"/>
    <col min="58" max="58" width="2.28125" style="30" bestFit="1" customWidth="1"/>
    <col min="59" max="59" width="1.7109375" style="30" customWidth="1"/>
    <col min="60" max="60" width="2.7109375" style="30" customWidth="1"/>
    <col min="61" max="64" width="1.7109375" style="30" customWidth="1"/>
    <col min="65" max="65" width="20.00390625" style="48" bestFit="1" customWidth="1"/>
    <col min="66" max="68" width="2.28125" style="48" bestFit="1" customWidth="1"/>
    <col min="69" max="69" width="1.57421875" style="48" bestFit="1" customWidth="1"/>
    <col min="70" max="70" width="2.28125" style="48" bestFit="1" customWidth="1"/>
    <col min="71" max="71" width="2.57421875" style="48" bestFit="1" customWidth="1"/>
    <col min="72" max="73" width="1.7109375" style="48" customWidth="1"/>
    <col min="74" max="80" width="1.7109375" style="49" customWidth="1"/>
    <col min="81" max="102" width="1.7109375" style="50" customWidth="1"/>
    <col min="103" max="116" width="1.7109375" style="33" customWidth="1"/>
    <col min="117" max="159" width="1.7109375" style="42" customWidth="1"/>
  </cols>
  <sheetData>
    <row r="1" spans="56:159" ht="7.5" customHeight="1">
      <c r="BD1" s="29"/>
      <c r="BE1" s="8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</row>
    <row r="2" spans="1:159" ht="33" customHeight="1">
      <c r="A2" s="172" t="s">
        <v>51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T2" s="67"/>
      <c r="AU2" s="68"/>
      <c r="AV2" s="68"/>
      <c r="AW2" s="68"/>
      <c r="AX2" s="68"/>
      <c r="AY2" s="68"/>
      <c r="AZ2" s="68"/>
      <c r="BA2" s="68"/>
      <c r="BB2" s="68"/>
      <c r="BC2" s="69"/>
      <c r="BD2" s="29"/>
      <c r="BE2" s="8"/>
      <c r="BM2" s="30"/>
      <c r="BN2" s="30"/>
      <c r="BO2" s="30"/>
      <c r="BP2" s="30"/>
      <c r="BQ2" s="30"/>
      <c r="BR2" s="30"/>
      <c r="BS2" s="30"/>
      <c r="BT2" s="30"/>
      <c r="BU2" s="30"/>
      <c r="BV2" s="31"/>
      <c r="BW2" s="31"/>
      <c r="BX2" s="30"/>
      <c r="BY2" s="30"/>
      <c r="BZ2" s="30"/>
      <c r="CA2" s="30"/>
      <c r="CB2" s="30"/>
      <c r="CC2" s="32"/>
      <c r="CD2" s="32"/>
      <c r="CE2" s="32"/>
      <c r="CF2" s="32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</row>
    <row r="3" spans="1:116" s="13" customFormat="1" ht="27" customHeigh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  <c r="AQ3"/>
      <c r="AR3"/>
      <c r="AS3"/>
      <c r="AT3" s="70"/>
      <c r="AU3" s="71"/>
      <c r="AV3" s="71"/>
      <c r="AW3" s="71" t="s">
        <v>50</v>
      </c>
      <c r="AX3" s="71"/>
      <c r="AY3" s="71"/>
      <c r="AZ3" s="71"/>
      <c r="BA3" s="71"/>
      <c r="BB3" s="71"/>
      <c r="BC3" s="72"/>
      <c r="BD3" s="29"/>
      <c r="BE3" s="1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4"/>
      <c r="BY3" s="34"/>
      <c r="BZ3" s="34"/>
      <c r="CA3" s="34"/>
      <c r="CB3" s="34"/>
      <c r="CC3" s="36"/>
      <c r="CD3" s="36"/>
      <c r="CE3" s="36"/>
      <c r="CF3" s="36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</row>
    <row r="4" spans="1:116" s="2" customFormat="1" ht="15">
      <c r="A4" s="80" t="s">
        <v>52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/>
      <c r="AR4"/>
      <c r="AS4"/>
      <c r="AT4" s="70"/>
      <c r="AU4" s="71"/>
      <c r="AV4" s="71"/>
      <c r="AW4" s="71"/>
      <c r="AX4" s="71"/>
      <c r="AY4" s="71"/>
      <c r="AZ4" s="71"/>
      <c r="BA4" s="71"/>
      <c r="BB4" s="71"/>
      <c r="BC4" s="72"/>
      <c r="BD4" s="23"/>
      <c r="BE4" s="9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9"/>
      <c r="BW4" s="39"/>
      <c r="BX4" s="38"/>
      <c r="BY4" s="38"/>
      <c r="BZ4" s="38"/>
      <c r="CA4" s="38"/>
      <c r="CB4" s="38"/>
      <c r="CC4" s="40"/>
      <c r="CD4" s="40"/>
      <c r="CE4" s="40"/>
      <c r="CF4" s="40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</row>
    <row r="5" spans="43:116" s="2" customFormat="1" ht="6" customHeight="1">
      <c r="AQ5"/>
      <c r="AR5"/>
      <c r="AS5"/>
      <c r="AT5" s="70"/>
      <c r="AU5" s="71"/>
      <c r="AV5" s="71"/>
      <c r="AW5" s="71"/>
      <c r="AX5" s="71"/>
      <c r="AY5" s="71"/>
      <c r="AZ5" s="71"/>
      <c r="BA5" s="71"/>
      <c r="BB5" s="71"/>
      <c r="BC5" s="72"/>
      <c r="BD5" s="42"/>
      <c r="BE5" s="9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9"/>
      <c r="BW5" s="39"/>
      <c r="BX5" s="38"/>
      <c r="BY5" s="38"/>
      <c r="BZ5" s="38"/>
      <c r="CA5" s="38"/>
      <c r="CB5" s="38"/>
      <c r="CC5" s="40"/>
      <c r="CD5" s="40"/>
      <c r="CE5" s="40"/>
      <c r="CF5" s="40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</row>
    <row r="6" spans="12:116" s="2" customFormat="1" ht="15.75">
      <c r="L6" s="3" t="s">
        <v>0</v>
      </c>
      <c r="M6" s="123" t="s">
        <v>53</v>
      </c>
      <c r="N6" s="123"/>
      <c r="O6" s="123"/>
      <c r="P6" s="123"/>
      <c r="Q6" s="123"/>
      <c r="R6" s="123"/>
      <c r="S6" s="123"/>
      <c r="T6" s="123"/>
      <c r="U6" s="2" t="s">
        <v>1</v>
      </c>
      <c r="Y6" s="124">
        <v>39789</v>
      </c>
      <c r="Z6" s="124"/>
      <c r="AA6" s="124"/>
      <c r="AB6" s="124"/>
      <c r="AC6" s="124"/>
      <c r="AD6" s="124"/>
      <c r="AE6" s="124"/>
      <c r="AF6" s="124"/>
      <c r="AQ6"/>
      <c r="AR6"/>
      <c r="AS6"/>
      <c r="AT6" s="70"/>
      <c r="AU6" s="71"/>
      <c r="AV6" s="71"/>
      <c r="AW6" s="71"/>
      <c r="AX6" s="71"/>
      <c r="AY6" s="71"/>
      <c r="AZ6" s="71"/>
      <c r="BA6" s="71"/>
      <c r="BB6" s="71"/>
      <c r="BC6" s="72"/>
      <c r="BD6" s="42"/>
      <c r="BE6" s="9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9"/>
      <c r="BW6" s="39"/>
      <c r="BX6" s="38"/>
      <c r="BY6" s="38"/>
      <c r="BZ6" s="38"/>
      <c r="CA6" s="38"/>
      <c r="CB6" s="38"/>
      <c r="CC6" s="40"/>
      <c r="CD6" s="40"/>
      <c r="CE6" s="40"/>
      <c r="CF6" s="40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</row>
    <row r="7" spans="43:116" s="2" customFormat="1" ht="6" customHeight="1">
      <c r="AQ7"/>
      <c r="AR7"/>
      <c r="AS7"/>
      <c r="AT7" s="70"/>
      <c r="AU7" s="71"/>
      <c r="AV7" s="71"/>
      <c r="AW7" s="71"/>
      <c r="AX7" s="71"/>
      <c r="AY7" s="71"/>
      <c r="AZ7" s="71"/>
      <c r="BA7" s="71"/>
      <c r="BB7" s="71"/>
      <c r="BC7" s="72"/>
      <c r="BD7" s="42"/>
      <c r="BE7" s="9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9"/>
      <c r="BW7" s="39"/>
      <c r="BX7" s="38"/>
      <c r="BY7" s="38"/>
      <c r="BZ7" s="38"/>
      <c r="CA7" s="38"/>
      <c r="CB7" s="38"/>
      <c r="CC7" s="40"/>
      <c r="CD7" s="40"/>
      <c r="CE7" s="40"/>
      <c r="CF7" s="40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</row>
    <row r="8" spans="2:116" s="2" customFormat="1" ht="15">
      <c r="B8" s="129" t="s">
        <v>54</v>
      </c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Q8"/>
      <c r="AR8"/>
      <c r="AS8"/>
      <c r="AT8" s="73"/>
      <c r="AU8" s="74"/>
      <c r="AV8" s="74"/>
      <c r="AW8" s="74"/>
      <c r="AX8" s="74"/>
      <c r="AY8" s="74"/>
      <c r="AZ8" s="74"/>
      <c r="BA8" s="74"/>
      <c r="BB8" s="74"/>
      <c r="BC8" s="75"/>
      <c r="BD8" s="42"/>
      <c r="BE8" s="9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9"/>
      <c r="BW8" s="39"/>
      <c r="BX8" s="38"/>
      <c r="BY8" s="38"/>
      <c r="BZ8" s="38"/>
      <c r="CA8" s="38"/>
      <c r="CB8" s="38"/>
      <c r="CC8" s="40"/>
      <c r="CD8" s="40"/>
      <c r="CE8" s="40"/>
      <c r="CF8" s="40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</row>
    <row r="9" spans="57:116" s="2" customFormat="1" ht="6" customHeight="1">
      <c r="BE9" s="9"/>
      <c r="BF9" s="38"/>
      <c r="BG9" s="38"/>
      <c r="BH9" s="38"/>
      <c r="BI9" s="38"/>
      <c r="BJ9" s="38"/>
      <c r="BK9" s="38"/>
      <c r="BL9" s="38"/>
      <c r="BM9" s="51"/>
      <c r="BN9" s="51"/>
      <c r="BO9" s="51"/>
      <c r="BP9" s="51"/>
      <c r="BQ9" s="51"/>
      <c r="BR9" s="51"/>
      <c r="BS9" s="51"/>
      <c r="BT9" s="51"/>
      <c r="BU9" s="51"/>
      <c r="BV9" s="52"/>
      <c r="BW9" s="52"/>
      <c r="BX9" s="52"/>
      <c r="BY9" s="52"/>
      <c r="BZ9" s="52"/>
      <c r="CA9" s="52"/>
      <c r="CB9" s="52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</row>
    <row r="10" spans="7:116" s="25" customFormat="1" ht="15.75">
      <c r="G10" s="26" t="s">
        <v>2</v>
      </c>
      <c r="H10" s="131">
        <v>0.3333333333333333</v>
      </c>
      <c r="I10" s="131"/>
      <c r="J10" s="131"/>
      <c r="K10" s="131"/>
      <c r="L10" s="131"/>
      <c r="M10" s="27" t="s">
        <v>3</v>
      </c>
      <c r="T10" s="26" t="s">
        <v>4</v>
      </c>
      <c r="U10" s="179">
        <v>1</v>
      </c>
      <c r="V10" s="179"/>
      <c r="W10" s="28" t="s">
        <v>32</v>
      </c>
      <c r="X10" s="130">
        <v>0.00625</v>
      </c>
      <c r="Y10" s="130"/>
      <c r="Z10" s="130"/>
      <c r="AA10" s="130"/>
      <c r="AB10" s="130"/>
      <c r="AC10" s="27" t="s">
        <v>5</v>
      </c>
      <c r="AK10" s="26" t="s">
        <v>6</v>
      </c>
      <c r="AL10" s="130">
        <v>0.0006944444444444445</v>
      </c>
      <c r="AM10" s="130"/>
      <c r="AN10" s="130"/>
      <c r="AO10" s="130"/>
      <c r="AP10" s="130"/>
      <c r="AQ10" s="27" t="s">
        <v>5</v>
      </c>
      <c r="BE10" s="9"/>
      <c r="BF10" s="38"/>
      <c r="BG10" s="38"/>
      <c r="BH10" s="38"/>
      <c r="BI10" s="38"/>
      <c r="BJ10" s="38"/>
      <c r="BK10" s="38"/>
      <c r="BL10" s="38"/>
      <c r="BM10" s="51"/>
      <c r="BN10" s="51"/>
      <c r="BO10" s="51"/>
      <c r="BP10" s="51"/>
      <c r="BQ10" s="51"/>
      <c r="BR10" s="51"/>
      <c r="BS10" s="51"/>
      <c r="BT10" s="51"/>
      <c r="BU10" s="51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</row>
    <row r="11" ht="9" customHeight="1">
      <c r="H11" s="24"/>
    </row>
    <row r="12" ht="6" customHeight="1"/>
    <row r="13" ht="12.75">
      <c r="B13" s="1" t="s">
        <v>7</v>
      </c>
    </row>
    <row r="14" ht="6" customHeight="1" thickBot="1"/>
    <row r="15" spans="2:55" ht="16.5" thickBot="1">
      <c r="B15" s="125" t="s">
        <v>12</v>
      </c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7"/>
      <c r="Z15" s="128"/>
      <c r="AE15" s="125" t="s">
        <v>13</v>
      </c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7"/>
      <c r="BC15" s="128"/>
    </row>
    <row r="16" spans="2:55" ht="15">
      <c r="B16" s="115" t="s">
        <v>8</v>
      </c>
      <c r="C16" s="116"/>
      <c r="D16" s="117" t="s">
        <v>55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8"/>
      <c r="Z16" s="119"/>
      <c r="AE16" s="115" t="s">
        <v>8</v>
      </c>
      <c r="AF16" s="116"/>
      <c r="AG16" s="117" t="s">
        <v>59</v>
      </c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8"/>
      <c r="BC16" s="119"/>
    </row>
    <row r="17" spans="2:55" ht="15">
      <c r="B17" s="115" t="s">
        <v>9</v>
      </c>
      <c r="C17" s="116"/>
      <c r="D17" s="117" t="s">
        <v>56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8"/>
      <c r="Z17" s="119"/>
      <c r="AE17" s="115" t="s">
        <v>9</v>
      </c>
      <c r="AF17" s="116"/>
      <c r="AG17" s="117" t="s">
        <v>60</v>
      </c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8"/>
      <c r="BC17" s="119"/>
    </row>
    <row r="18" spans="2:55" ht="15">
      <c r="B18" s="115" t="s">
        <v>10</v>
      </c>
      <c r="C18" s="116"/>
      <c r="D18" s="117" t="s">
        <v>57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8"/>
      <c r="Z18" s="119"/>
      <c r="AE18" s="115" t="s">
        <v>10</v>
      </c>
      <c r="AF18" s="116"/>
      <c r="AG18" s="117" t="s">
        <v>61</v>
      </c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8"/>
      <c r="BC18" s="119"/>
    </row>
    <row r="19" spans="2:55" ht="15.75" thickBot="1">
      <c r="B19" s="113" t="s">
        <v>11</v>
      </c>
      <c r="C19" s="114"/>
      <c r="D19" s="120" t="s">
        <v>58</v>
      </c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1"/>
      <c r="Z19" s="122"/>
      <c r="AE19" s="113" t="s">
        <v>11</v>
      </c>
      <c r="AF19" s="114"/>
      <c r="AG19" s="120" t="s">
        <v>62</v>
      </c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1"/>
      <c r="BC19" s="122"/>
    </row>
    <row r="21" ht="12.75">
      <c r="B21" s="1" t="s">
        <v>23</v>
      </c>
    </row>
    <row r="22" ht="6" customHeight="1" thickBot="1"/>
    <row r="23" spans="2:159" s="4" customFormat="1" ht="16.5" customHeight="1" thickBot="1">
      <c r="B23" s="105" t="s">
        <v>14</v>
      </c>
      <c r="C23" s="106"/>
      <c r="D23" s="107"/>
      <c r="E23" s="108"/>
      <c r="F23" s="109"/>
      <c r="G23" s="107" t="s">
        <v>15</v>
      </c>
      <c r="H23" s="108"/>
      <c r="I23" s="109"/>
      <c r="J23" s="107" t="s">
        <v>17</v>
      </c>
      <c r="K23" s="108"/>
      <c r="L23" s="108"/>
      <c r="M23" s="108"/>
      <c r="N23" s="109"/>
      <c r="O23" s="107" t="s">
        <v>18</v>
      </c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12" t="s">
        <v>21</v>
      </c>
      <c r="AX23" s="108"/>
      <c r="AY23" s="108"/>
      <c r="AZ23" s="108"/>
      <c r="BA23" s="108"/>
      <c r="BB23" s="110"/>
      <c r="BC23" s="111"/>
      <c r="BD23" s="22"/>
      <c r="BE23" s="11"/>
      <c r="BF23" s="54" t="s">
        <v>24</v>
      </c>
      <c r="BG23" s="55"/>
      <c r="BH23" s="55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7"/>
      <c r="BW23" s="57"/>
      <c r="BX23" s="57"/>
      <c r="BY23" s="57"/>
      <c r="BZ23" s="57"/>
      <c r="CA23" s="57"/>
      <c r="CB23" s="57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  <c r="EE23" s="21"/>
      <c r="EF23" s="21"/>
      <c r="EG23" s="21"/>
      <c r="EH23" s="21"/>
      <c r="EI23" s="21"/>
      <c r="EJ23" s="21"/>
      <c r="EK23" s="21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</row>
    <row r="24" spans="2:116" s="5" customFormat="1" ht="18" customHeight="1">
      <c r="B24" s="103">
        <v>1</v>
      </c>
      <c r="C24" s="99"/>
      <c r="D24" s="99"/>
      <c r="E24" s="99"/>
      <c r="F24" s="99"/>
      <c r="G24" s="99" t="s">
        <v>16</v>
      </c>
      <c r="H24" s="99"/>
      <c r="I24" s="99"/>
      <c r="J24" s="100">
        <f>$H$10</f>
        <v>0.3333333333333333</v>
      </c>
      <c r="K24" s="100"/>
      <c r="L24" s="100"/>
      <c r="M24" s="100"/>
      <c r="N24" s="101"/>
      <c r="O24" s="102" t="str">
        <f>D16</f>
        <v>FV Biebrich 02 I</v>
      </c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6" t="s">
        <v>20</v>
      </c>
      <c r="AF24" s="92" t="str">
        <f>D19</f>
        <v>FV Biebrich 02 II</v>
      </c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3"/>
      <c r="AW24" s="94">
        <v>2</v>
      </c>
      <c r="AX24" s="95"/>
      <c r="AY24" s="6" t="s">
        <v>19</v>
      </c>
      <c r="AZ24" s="95">
        <v>1</v>
      </c>
      <c r="BA24" s="96"/>
      <c r="BB24" s="97"/>
      <c r="BC24" s="98"/>
      <c r="BE24" s="11"/>
      <c r="BF24" s="59">
        <f>IF(ISBLANK(AW24),"0",IF(AW24&gt;AZ24,3,IF(AW24=AZ24,1,0)))</f>
        <v>3</v>
      </c>
      <c r="BG24" s="59" t="s">
        <v>19</v>
      </c>
      <c r="BH24" s="59">
        <f>IF(ISBLANK(AZ24),"0",IF(AZ24&gt;AW24,3,IF(AZ24=AW24,1,0)))</f>
        <v>0</v>
      </c>
      <c r="BI24" s="56"/>
      <c r="BJ24" s="56"/>
      <c r="BK24" s="56"/>
      <c r="BL24" s="56"/>
      <c r="BM24" s="60" t="str">
        <f>$D$16</f>
        <v>FV Biebrich 02 I</v>
      </c>
      <c r="BN24" s="61">
        <f>COUNT($AW$24,$AZ$28,$AZ$32)</f>
        <v>3</v>
      </c>
      <c r="BO24" s="61">
        <f>SUM($BF$24+$BH$28+$BH$32)</f>
        <v>4</v>
      </c>
      <c r="BP24" s="61">
        <f>SUM($AW$24+$AZ$28+$AZ$32)</f>
        <v>2</v>
      </c>
      <c r="BQ24" s="62" t="s">
        <v>19</v>
      </c>
      <c r="BR24" s="61">
        <f>SUM($AZ$24+$AW$28+$AW$32)</f>
        <v>3</v>
      </c>
      <c r="BS24" s="76">
        <f>SUM(BP24-BR24)</f>
        <v>-1</v>
      </c>
      <c r="BT24" s="56"/>
      <c r="BU24" s="56"/>
      <c r="BV24" s="57"/>
      <c r="BW24" s="57"/>
      <c r="BX24" s="57"/>
      <c r="BY24" s="57"/>
      <c r="BZ24" s="57"/>
      <c r="CA24" s="57"/>
      <c r="CB24" s="57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</row>
    <row r="25" spans="2:159" s="4" customFormat="1" ht="18" customHeight="1" thickBot="1">
      <c r="B25" s="104">
        <v>2</v>
      </c>
      <c r="C25" s="88"/>
      <c r="D25" s="88"/>
      <c r="E25" s="88"/>
      <c r="F25" s="88"/>
      <c r="G25" s="88" t="s">
        <v>22</v>
      </c>
      <c r="H25" s="88"/>
      <c r="I25" s="88"/>
      <c r="J25" s="89">
        <f aca="true" t="shared" si="0" ref="J25:J35">J24+$U$10*$X$10+$AL$10</f>
        <v>0.34027777777777773</v>
      </c>
      <c r="K25" s="89"/>
      <c r="L25" s="89"/>
      <c r="M25" s="89"/>
      <c r="N25" s="90"/>
      <c r="O25" s="91" t="str">
        <f>AG16</f>
        <v>FV Biebrich 02 Mädchen I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7" t="s">
        <v>20</v>
      </c>
      <c r="AF25" s="81" t="str">
        <f>AG17</f>
        <v>1. SC Klarenthal</v>
      </c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2"/>
      <c r="AW25" s="83">
        <v>2</v>
      </c>
      <c r="AX25" s="84"/>
      <c r="AY25" s="7" t="s">
        <v>19</v>
      </c>
      <c r="AZ25" s="84">
        <v>0</v>
      </c>
      <c r="BA25" s="85"/>
      <c r="BB25" s="86"/>
      <c r="BC25" s="87"/>
      <c r="BD25" s="22"/>
      <c r="BE25" s="11"/>
      <c r="BF25" s="59">
        <f aca="true" t="shared" si="1" ref="BF25:BF35">IF(ISBLANK(AW25),"0",IF(AW25&gt;AZ25,3,IF(AW25=AZ25,1,0)))</f>
        <v>3</v>
      </c>
      <c r="BG25" s="59" t="s">
        <v>19</v>
      </c>
      <c r="BH25" s="59">
        <f aca="true" t="shared" si="2" ref="BH25:BH35">IF(ISBLANK(AZ25),"0",IF(AZ25&gt;AW25,3,IF(AZ25=AW25,1,0)))</f>
        <v>0</v>
      </c>
      <c r="BI25" s="56"/>
      <c r="BJ25" s="56"/>
      <c r="BK25" s="56"/>
      <c r="BL25" s="56"/>
      <c r="BM25" s="60" t="str">
        <f>$D$17</f>
        <v>SV Frauenstein</v>
      </c>
      <c r="BN25" s="61">
        <f>COUNT($AZ$25,$AW$28,$AW$33)</f>
        <v>3</v>
      </c>
      <c r="BO25" s="61">
        <f>SUM($BH$25+$BF$28+$BF$33)</f>
        <v>3</v>
      </c>
      <c r="BP25" s="61">
        <f>SUM($AZ$25+$AW$28+$AW$33)</f>
        <v>2</v>
      </c>
      <c r="BQ25" s="62" t="s">
        <v>19</v>
      </c>
      <c r="BR25" s="61">
        <f>SUM($AW$25+$AZ$28+$AZ$33)</f>
        <v>3</v>
      </c>
      <c r="BS25" s="76">
        <f>SUM(BP25-BR25)</f>
        <v>-1</v>
      </c>
      <c r="BT25" s="56"/>
      <c r="BU25" s="56"/>
      <c r="BV25" s="57"/>
      <c r="BW25" s="57"/>
      <c r="BX25" s="57"/>
      <c r="BY25" s="57"/>
      <c r="BZ25" s="57"/>
      <c r="CA25" s="57"/>
      <c r="CB25" s="57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</row>
    <row r="26" spans="2:159" s="4" customFormat="1" ht="18" customHeight="1">
      <c r="B26" s="103">
        <v>3</v>
      </c>
      <c r="C26" s="99"/>
      <c r="D26" s="99"/>
      <c r="E26" s="99"/>
      <c r="F26" s="99"/>
      <c r="G26" s="99" t="s">
        <v>16</v>
      </c>
      <c r="H26" s="99"/>
      <c r="I26" s="99"/>
      <c r="J26" s="100">
        <f t="shared" si="0"/>
        <v>0.34722222222222215</v>
      </c>
      <c r="K26" s="100"/>
      <c r="L26" s="100"/>
      <c r="M26" s="100"/>
      <c r="N26" s="101"/>
      <c r="O26" s="102" t="str">
        <f>D19</f>
        <v>FV Biebrich 02 II</v>
      </c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6" t="s">
        <v>20</v>
      </c>
      <c r="AF26" s="92" t="str">
        <f>D18</f>
        <v>FV Biebrich 02 Mädchen II</v>
      </c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3"/>
      <c r="AW26" s="94">
        <v>5</v>
      </c>
      <c r="AX26" s="95"/>
      <c r="AY26" s="6" t="s">
        <v>19</v>
      </c>
      <c r="AZ26" s="95">
        <v>0</v>
      </c>
      <c r="BA26" s="96"/>
      <c r="BB26" s="97"/>
      <c r="BC26" s="98"/>
      <c r="BD26" s="22"/>
      <c r="BE26" s="11"/>
      <c r="BF26" s="59">
        <f t="shared" si="1"/>
        <v>3</v>
      </c>
      <c r="BG26" s="59" t="s">
        <v>19</v>
      </c>
      <c r="BH26" s="59">
        <f t="shared" si="2"/>
        <v>0</v>
      </c>
      <c r="BI26" s="56"/>
      <c r="BJ26" s="56"/>
      <c r="BK26" s="56"/>
      <c r="BL26" s="56"/>
      <c r="BM26" s="60" t="str">
        <f>$D$18</f>
        <v>FV Biebrich 02 Mädchen II</v>
      </c>
      <c r="BN26" s="61">
        <f>COUNT($AW$25,$AZ$29,$AW$32)</f>
        <v>3</v>
      </c>
      <c r="BO26" s="61">
        <f>SUM($BF$25+$BH$29+$BF$32)</f>
        <v>5</v>
      </c>
      <c r="BP26" s="61">
        <f>SUM($AW$25+$AZ$29+$AW$32)</f>
        <v>3</v>
      </c>
      <c r="BQ26" s="62" t="s">
        <v>19</v>
      </c>
      <c r="BR26" s="61">
        <f>SUM($AZ$25+$AW$29+$AZ$32)</f>
        <v>1</v>
      </c>
      <c r="BS26" s="76">
        <f>SUM(BP26-BR26)</f>
        <v>2</v>
      </c>
      <c r="BT26" s="56"/>
      <c r="BU26" s="56"/>
      <c r="BV26" s="57"/>
      <c r="BW26" s="57"/>
      <c r="BX26" s="57"/>
      <c r="BY26" s="57"/>
      <c r="BZ26" s="57"/>
      <c r="CA26" s="57"/>
      <c r="CB26" s="57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</row>
    <row r="27" spans="2:159" s="4" customFormat="1" ht="18" customHeight="1" thickBot="1">
      <c r="B27" s="104">
        <v>4</v>
      </c>
      <c r="C27" s="88"/>
      <c r="D27" s="88"/>
      <c r="E27" s="88"/>
      <c r="F27" s="88"/>
      <c r="G27" s="88" t="s">
        <v>22</v>
      </c>
      <c r="H27" s="88"/>
      <c r="I27" s="88"/>
      <c r="J27" s="89">
        <f t="shared" si="0"/>
        <v>0.3541666666666666</v>
      </c>
      <c r="K27" s="89"/>
      <c r="L27" s="89"/>
      <c r="M27" s="89"/>
      <c r="N27" s="90"/>
      <c r="O27" s="91" t="str">
        <f>AG19</f>
        <v>Spvgg Amöneburg</v>
      </c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7" t="s">
        <v>20</v>
      </c>
      <c r="AF27" s="81" t="str">
        <f>AG18</f>
        <v>Freie Turner</v>
      </c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2"/>
      <c r="AW27" s="83">
        <v>3</v>
      </c>
      <c r="AX27" s="84"/>
      <c r="AY27" s="7" t="s">
        <v>19</v>
      </c>
      <c r="AZ27" s="84">
        <v>1</v>
      </c>
      <c r="BA27" s="85"/>
      <c r="BB27" s="86"/>
      <c r="BC27" s="87"/>
      <c r="BD27" s="22"/>
      <c r="BE27" s="11"/>
      <c r="BF27" s="59">
        <f t="shared" si="1"/>
        <v>3</v>
      </c>
      <c r="BG27" s="59" t="s">
        <v>19</v>
      </c>
      <c r="BH27" s="59">
        <f t="shared" si="2"/>
        <v>0</v>
      </c>
      <c r="BI27" s="56"/>
      <c r="BJ27" s="56"/>
      <c r="BK27" s="56"/>
      <c r="BL27" s="56"/>
      <c r="BM27" s="60" t="str">
        <f>$D$19</f>
        <v>FV Biebrich 02 II</v>
      </c>
      <c r="BN27" s="61">
        <f>COUNT($AZ$24,$AW$29,$AZ$33)</f>
        <v>3</v>
      </c>
      <c r="BO27" s="61">
        <f>SUM($BH$24+$BF$29+$BH$33)</f>
        <v>4</v>
      </c>
      <c r="BP27" s="61">
        <f>SUM($AZ$24+$AW$29+$AZ$33)</f>
        <v>3</v>
      </c>
      <c r="BQ27" s="62" t="s">
        <v>19</v>
      </c>
      <c r="BR27" s="61">
        <f>SUM($AW$24+$AZ$29+$AW$33)</f>
        <v>3</v>
      </c>
      <c r="BS27" s="76">
        <f>SUM(BP27-BR27)</f>
        <v>0</v>
      </c>
      <c r="BT27" s="56"/>
      <c r="BU27" s="56"/>
      <c r="BV27" s="57"/>
      <c r="BW27" s="57"/>
      <c r="BX27" s="57"/>
      <c r="BY27" s="57"/>
      <c r="BZ27" s="57"/>
      <c r="CA27" s="57"/>
      <c r="CB27" s="57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</row>
    <row r="28" spans="2:159" s="4" customFormat="1" ht="18" customHeight="1">
      <c r="B28" s="103">
        <v>5</v>
      </c>
      <c r="C28" s="99"/>
      <c r="D28" s="99"/>
      <c r="E28" s="99"/>
      <c r="F28" s="99"/>
      <c r="G28" s="99" t="s">
        <v>16</v>
      </c>
      <c r="H28" s="99"/>
      <c r="I28" s="99"/>
      <c r="J28" s="100">
        <f t="shared" si="0"/>
        <v>0.361111111111111</v>
      </c>
      <c r="K28" s="100"/>
      <c r="L28" s="100"/>
      <c r="M28" s="100"/>
      <c r="N28" s="101"/>
      <c r="O28" s="102" t="str">
        <f>D17</f>
        <v>SV Frauenstein</v>
      </c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6" t="s">
        <v>20</v>
      </c>
      <c r="AF28" s="92" t="str">
        <f>D18</f>
        <v>FV Biebrich 02 Mädchen II</v>
      </c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3"/>
      <c r="AW28" s="94">
        <v>2</v>
      </c>
      <c r="AX28" s="95"/>
      <c r="AY28" s="6" t="s">
        <v>19</v>
      </c>
      <c r="AZ28" s="95">
        <v>0</v>
      </c>
      <c r="BA28" s="96"/>
      <c r="BB28" s="97"/>
      <c r="BC28" s="98"/>
      <c r="BD28" s="22"/>
      <c r="BE28" s="11"/>
      <c r="BF28" s="59">
        <f t="shared" si="1"/>
        <v>3</v>
      </c>
      <c r="BG28" s="59" t="s">
        <v>19</v>
      </c>
      <c r="BH28" s="59">
        <f t="shared" si="2"/>
        <v>0</v>
      </c>
      <c r="BI28" s="56"/>
      <c r="BJ28" s="56"/>
      <c r="BK28" s="56"/>
      <c r="BL28" s="56"/>
      <c r="BM28" s="58"/>
      <c r="BN28" s="58"/>
      <c r="BO28" s="58"/>
      <c r="BP28" s="58"/>
      <c r="BQ28" s="58"/>
      <c r="BR28" s="58"/>
      <c r="BS28" s="63"/>
      <c r="BT28" s="56"/>
      <c r="BU28" s="56"/>
      <c r="BV28" s="57"/>
      <c r="BW28" s="57"/>
      <c r="BX28" s="57"/>
      <c r="BY28" s="57"/>
      <c r="BZ28" s="57"/>
      <c r="CA28" s="57"/>
      <c r="CB28" s="57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</row>
    <row r="29" spans="2:159" s="4" customFormat="1" ht="18" customHeight="1" thickBot="1">
      <c r="B29" s="104">
        <v>6</v>
      </c>
      <c r="C29" s="88"/>
      <c r="D29" s="88"/>
      <c r="E29" s="88"/>
      <c r="F29" s="88"/>
      <c r="G29" s="88" t="s">
        <v>22</v>
      </c>
      <c r="H29" s="88"/>
      <c r="I29" s="88"/>
      <c r="J29" s="89">
        <f t="shared" si="0"/>
        <v>0.3680555555555554</v>
      </c>
      <c r="K29" s="89"/>
      <c r="L29" s="89"/>
      <c r="M29" s="89"/>
      <c r="N29" s="90"/>
      <c r="O29" s="91" t="str">
        <f>AG17</f>
        <v>1. SC Klarenthal</v>
      </c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7" t="s">
        <v>20</v>
      </c>
      <c r="AF29" s="81" t="str">
        <f>AG18</f>
        <v>Freie Turner</v>
      </c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2"/>
      <c r="AW29" s="83">
        <v>1</v>
      </c>
      <c r="AX29" s="84"/>
      <c r="AY29" s="7" t="s">
        <v>19</v>
      </c>
      <c r="AZ29" s="84">
        <v>1</v>
      </c>
      <c r="BA29" s="85"/>
      <c r="BB29" s="86"/>
      <c r="BC29" s="87"/>
      <c r="BD29" s="22"/>
      <c r="BE29" s="11"/>
      <c r="BF29" s="59">
        <f t="shared" si="1"/>
        <v>1</v>
      </c>
      <c r="BG29" s="59" t="s">
        <v>19</v>
      </c>
      <c r="BH29" s="59">
        <f t="shared" si="2"/>
        <v>1</v>
      </c>
      <c r="BI29" s="56"/>
      <c r="BJ29" s="56"/>
      <c r="BK29" s="30"/>
      <c r="BL29" s="30"/>
      <c r="BM29" s="60" t="str">
        <f>$AG$16</f>
        <v>FV Biebrich 02 Mädchen I</v>
      </c>
      <c r="BN29" s="61">
        <f>COUNT($AW$26,$AZ$30,$AZ$34)</f>
        <v>3</v>
      </c>
      <c r="BO29" s="61">
        <f>SUM($BF$26+$BH$30+$BH$34)</f>
        <v>3</v>
      </c>
      <c r="BP29" s="61">
        <f>SUM($AW$26+$AZ$30+$AZ$34)</f>
        <v>6</v>
      </c>
      <c r="BQ29" s="62" t="s">
        <v>19</v>
      </c>
      <c r="BR29" s="61">
        <f>SUM($AZ$26+$AW$30+$AW$34)</f>
        <v>9</v>
      </c>
      <c r="BS29" s="76">
        <f>SUM(BP29-BR29)</f>
        <v>-3</v>
      </c>
      <c r="BT29" s="56"/>
      <c r="BU29" s="56"/>
      <c r="BV29" s="57"/>
      <c r="BW29" s="57"/>
      <c r="BX29" s="57"/>
      <c r="BY29" s="57"/>
      <c r="BZ29" s="57"/>
      <c r="CA29" s="57"/>
      <c r="CB29" s="57"/>
      <c r="CC29" s="58"/>
      <c r="CD29" s="58"/>
      <c r="CE29" s="58"/>
      <c r="CF29" s="58"/>
      <c r="CG29" s="58"/>
      <c r="CH29" s="58"/>
      <c r="CI29" s="58"/>
      <c r="CJ29" s="58"/>
      <c r="CK29" s="58"/>
      <c r="CL29" s="58"/>
      <c r="CM29" s="58"/>
      <c r="CN29" s="58"/>
      <c r="CO29" s="58"/>
      <c r="CP29" s="58"/>
      <c r="CQ29" s="58"/>
      <c r="CR29" s="58"/>
      <c r="CS29" s="58"/>
      <c r="CT29" s="58"/>
      <c r="CU29" s="58"/>
      <c r="CV29" s="58"/>
      <c r="CW29" s="58"/>
      <c r="CX29" s="58"/>
      <c r="CY29" s="58"/>
      <c r="CZ29" s="58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</row>
    <row r="30" spans="2:159" s="4" customFormat="1" ht="18" customHeight="1">
      <c r="B30" s="103">
        <v>7</v>
      </c>
      <c r="C30" s="99"/>
      <c r="D30" s="99"/>
      <c r="E30" s="99"/>
      <c r="F30" s="99"/>
      <c r="G30" s="99" t="s">
        <v>16</v>
      </c>
      <c r="H30" s="99"/>
      <c r="I30" s="99"/>
      <c r="J30" s="100">
        <f t="shared" si="0"/>
        <v>0.37499999999999983</v>
      </c>
      <c r="K30" s="100"/>
      <c r="L30" s="100"/>
      <c r="M30" s="100"/>
      <c r="N30" s="101"/>
      <c r="O30" s="102" t="str">
        <f>D16</f>
        <v>FV Biebrich 02 I</v>
      </c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6" t="s">
        <v>20</v>
      </c>
      <c r="AF30" s="92" t="str">
        <f>D18</f>
        <v>FV Biebrich 02 Mädchen II</v>
      </c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3"/>
      <c r="AW30" s="94">
        <v>7</v>
      </c>
      <c r="AX30" s="95"/>
      <c r="AY30" s="6" t="s">
        <v>19</v>
      </c>
      <c r="AZ30" s="95">
        <v>0</v>
      </c>
      <c r="BA30" s="96"/>
      <c r="BB30" s="97"/>
      <c r="BC30" s="98"/>
      <c r="BD30" s="22"/>
      <c r="BE30" s="11"/>
      <c r="BF30" s="59">
        <f t="shared" si="1"/>
        <v>3</v>
      </c>
      <c r="BG30" s="59" t="s">
        <v>19</v>
      </c>
      <c r="BH30" s="59">
        <f t="shared" si="2"/>
        <v>0</v>
      </c>
      <c r="BI30" s="56"/>
      <c r="BJ30" s="56"/>
      <c r="BK30" s="65"/>
      <c r="BL30" s="65"/>
      <c r="BM30" s="60" t="str">
        <f>$AG$17</f>
        <v>1. SC Klarenthal</v>
      </c>
      <c r="BN30" s="61">
        <f>COUNT($AZ$27,$AW$30,$AW$35)</f>
        <v>3</v>
      </c>
      <c r="BO30" s="61">
        <f>SUM($BH$27+$BF$30+$BF$35)</f>
        <v>6</v>
      </c>
      <c r="BP30" s="61">
        <f>SUM($AZ$27+$AW$30+$AW$35)</f>
        <v>10</v>
      </c>
      <c r="BQ30" s="62" t="s">
        <v>19</v>
      </c>
      <c r="BR30" s="61">
        <f>SUM($AW$27+$AZ$30+$AZ$35)</f>
        <v>3</v>
      </c>
      <c r="BS30" s="76">
        <f>SUM(BP30-BR30)</f>
        <v>7</v>
      </c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58"/>
      <c r="CL30" s="61"/>
      <c r="CM30" s="61"/>
      <c r="CN30" s="58"/>
      <c r="CO30" s="61"/>
      <c r="CP30" s="61"/>
      <c r="CQ30" s="58"/>
      <c r="CR30" s="61"/>
      <c r="CS30" s="58"/>
      <c r="CT30" s="58"/>
      <c r="CU30" s="61"/>
      <c r="CV30" s="58"/>
      <c r="CW30" s="63"/>
      <c r="CX30" s="63"/>
      <c r="CY30" s="58"/>
      <c r="CZ30" s="58"/>
      <c r="DA30" s="58"/>
      <c r="DB30" s="58"/>
      <c r="DC30" s="58"/>
      <c r="DD30" s="58"/>
      <c r="DE30" s="58"/>
      <c r="DF30" s="58"/>
      <c r="DG30" s="58"/>
      <c r="DH30" s="58"/>
      <c r="DI30" s="58"/>
      <c r="DJ30" s="58"/>
      <c r="DK30" s="58"/>
      <c r="DL30" s="58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  <c r="EE30" s="21"/>
      <c r="EF30" s="21"/>
      <c r="EG30" s="21"/>
      <c r="EH30" s="21"/>
      <c r="EI30" s="21"/>
      <c r="EJ30" s="21"/>
      <c r="EK30" s="21"/>
      <c r="EL30" s="21"/>
      <c r="EM30" s="21"/>
      <c r="EN30" s="21"/>
      <c r="EO30" s="21"/>
      <c r="EP30" s="21"/>
      <c r="EQ30" s="21"/>
      <c r="ER30" s="21"/>
      <c r="ES30" s="21"/>
      <c r="ET30" s="21"/>
      <c r="EU30" s="21"/>
      <c r="EV30" s="21"/>
      <c r="EW30" s="21"/>
      <c r="EX30" s="21"/>
      <c r="EY30" s="21"/>
      <c r="EZ30" s="21"/>
      <c r="FA30" s="21"/>
      <c r="FB30" s="21"/>
      <c r="FC30" s="21"/>
    </row>
    <row r="31" spans="2:159" s="4" customFormat="1" ht="18" customHeight="1" thickBot="1">
      <c r="B31" s="104">
        <v>8</v>
      </c>
      <c r="C31" s="88"/>
      <c r="D31" s="88"/>
      <c r="E31" s="88"/>
      <c r="F31" s="88"/>
      <c r="G31" s="88" t="s">
        <v>22</v>
      </c>
      <c r="H31" s="88"/>
      <c r="I31" s="88"/>
      <c r="J31" s="89">
        <f t="shared" si="0"/>
        <v>0.38194444444444425</v>
      </c>
      <c r="K31" s="89"/>
      <c r="L31" s="89"/>
      <c r="M31" s="89"/>
      <c r="N31" s="90"/>
      <c r="O31" s="91" t="str">
        <f>AG16</f>
        <v>FV Biebrich 02 Mädchen I</v>
      </c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7" t="s">
        <v>20</v>
      </c>
      <c r="AF31" s="81" t="str">
        <f>AG18</f>
        <v>Freie Turner</v>
      </c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2"/>
      <c r="AW31" s="83">
        <v>2</v>
      </c>
      <c r="AX31" s="84"/>
      <c r="AY31" s="7" t="s">
        <v>19</v>
      </c>
      <c r="AZ31" s="84">
        <v>0</v>
      </c>
      <c r="BA31" s="85"/>
      <c r="BB31" s="86"/>
      <c r="BC31" s="87"/>
      <c r="BD31" s="21"/>
      <c r="BE31" s="12"/>
      <c r="BF31" s="59">
        <f t="shared" si="1"/>
        <v>3</v>
      </c>
      <c r="BG31" s="59" t="s">
        <v>19</v>
      </c>
      <c r="BH31" s="59">
        <f t="shared" si="2"/>
        <v>0</v>
      </c>
      <c r="BI31" s="56"/>
      <c r="BJ31" s="56"/>
      <c r="BK31" s="65"/>
      <c r="BL31" s="65"/>
      <c r="BM31" s="60" t="str">
        <f>$AG$18</f>
        <v>Freie Turner</v>
      </c>
      <c r="BN31" s="61">
        <f>COUNT($AW$27,$AZ$31,$AW$34)</f>
        <v>3</v>
      </c>
      <c r="BO31" s="61">
        <f>SUM($BF$27+$BH$31+$BF$34)</f>
        <v>6</v>
      </c>
      <c r="BP31" s="61">
        <f>SUM($AW$27+$AZ$31+$AW$34)</f>
        <v>5</v>
      </c>
      <c r="BQ31" s="62" t="s">
        <v>19</v>
      </c>
      <c r="BR31" s="61">
        <f>SUM($AZ$27+$AW$31+$AZ$34)</f>
        <v>4</v>
      </c>
      <c r="BS31" s="76">
        <f>SUM(BP31-BR31)</f>
        <v>1</v>
      </c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58"/>
      <c r="CL31" s="61"/>
      <c r="CM31" s="61"/>
      <c r="CN31" s="58"/>
      <c r="CO31" s="61"/>
      <c r="CP31" s="61"/>
      <c r="CQ31" s="58"/>
      <c r="CR31" s="61"/>
      <c r="CS31" s="58"/>
      <c r="CT31" s="58"/>
      <c r="CU31" s="61"/>
      <c r="CV31" s="58"/>
      <c r="CW31" s="63"/>
      <c r="CX31" s="63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  <c r="EE31" s="21"/>
      <c r="EF31" s="21"/>
      <c r="EG31" s="21"/>
      <c r="EH31" s="21"/>
      <c r="EI31" s="21"/>
      <c r="EJ31" s="21"/>
      <c r="EK31" s="21"/>
      <c r="EL31" s="21"/>
      <c r="EM31" s="21"/>
      <c r="EN31" s="21"/>
      <c r="EO31" s="21"/>
      <c r="EP31" s="21"/>
      <c r="EQ31" s="21"/>
      <c r="ER31" s="21"/>
      <c r="ES31" s="21"/>
      <c r="ET31" s="21"/>
      <c r="EU31" s="21"/>
      <c r="EV31" s="21"/>
      <c r="EW31" s="21"/>
      <c r="EX31" s="21"/>
      <c r="EY31" s="21"/>
      <c r="EZ31" s="21"/>
      <c r="FA31" s="21"/>
      <c r="FB31" s="21"/>
      <c r="FC31" s="21"/>
    </row>
    <row r="32" spans="2:159" s="4" customFormat="1" ht="18" customHeight="1">
      <c r="B32" s="103">
        <v>9</v>
      </c>
      <c r="C32" s="99"/>
      <c r="D32" s="99"/>
      <c r="E32" s="99"/>
      <c r="F32" s="99"/>
      <c r="G32" s="99" t="s">
        <v>16</v>
      </c>
      <c r="H32" s="99"/>
      <c r="I32" s="99"/>
      <c r="J32" s="100">
        <f t="shared" si="0"/>
        <v>0.3888888888888887</v>
      </c>
      <c r="K32" s="100"/>
      <c r="L32" s="100"/>
      <c r="M32" s="100"/>
      <c r="N32" s="101"/>
      <c r="O32" s="102" t="str">
        <f>D17</f>
        <v>SV Frauenstein</v>
      </c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6" t="s">
        <v>20</v>
      </c>
      <c r="AF32" s="92" t="str">
        <f>D19</f>
        <v>FV Biebrich 02 II</v>
      </c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3"/>
      <c r="AW32" s="94">
        <v>0</v>
      </c>
      <c r="AX32" s="95"/>
      <c r="AY32" s="6" t="s">
        <v>19</v>
      </c>
      <c r="AZ32" s="95">
        <v>0</v>
      </c>
      <c r="BA32" s="96"/>
      <c r="BB32" s="97"/>
      <c r="BC32" s="98"/>
      <c r="BD32" s="21"/>
      <c r="BE32" s="12"/>
      <c r="BF32" s="59">
        <f t="shared" si="1"/>
        <v>1</v>
      </c>
      <c r="BG32" s="59" t="s">
        <v>19</v>
      </c>
      <c r="BH32" s="59">
        <f t="shared" si="2"/>
        <v>1</v>
      </c>
      <c r="BI32" s="56"/>
      <c r="BJ32" s="56"/>
      <c r="BK32" s="65"/>
      <c r="BL32" s="65"/>
      <c r="BM32" s="60" t="str">
        <f>$AG$19</f>
        <v>Spvgg Amöneburg</v>
      </c>
      <c r="BN32" s="61">
        <f>COUNT($AZ$26,$AW$31,$AZ$35)</f>
        <v>3</v>
      </c>
      <c r="BO32" s="61">
        <f>SUM($BH$26+$BF$31+$BH$35)</f>
        <v>3</v>
      </c>
      <c r="BP32" s="61">
        <f>SUM($AZ$26+$AW$31+$AZ$35)</f>
        <v>2</v>
      </c>
      <c r="BQ32" s="62" t="s">
        <v>19</v>
      </c>
      <c r="BR32" s="61">
        <f>SUM($AW$26+$AZ$31+$AW$35)</f>
        <v>7</v>
      </c>
      <c r="BS32" s="76">
        <f>SUM(BP32-BR32)</f>
        <v>-5</v>
      </c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58"/>
      <c r="CL32" s="61"/>
      <c r="CM32" s="61"/>
      <c r="CN32" s="58"/>
      <c r="CO32" s="61"/>
      <c r="CP32" s="61"/>
      <c r="CQ32" s="58"/>
      <c r="CR32" s="61"/>
      <c r="CS32" s="58"/>
      <c r="CT32" s="58"/>
      <c r="CU32" s="61"/>
      <c r="CV32" s="58"/>
      <c r="CW32" s="63"/>
      <c r="CX32" s="63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  <c r="EE32" s="21"/>
      <c r="EF32" s="21"/>
      <c r="EG32" s="21"/>
      <c r="EH32" s="21"/>
      <c r="EI32" s="21"/>
      <c r="EJ32" s="21"/>
      <c r="EK32" s="21"/>
      <c r="EL32" s="21"/>
      <c r="EM32" s="21"/>
      <c r="EN32" s="21"/>
      <c r="EO32" s="21"/>
      <c r="EP32" s="21"/>
      <c r="EQ32" s="21"/>
      <c r="ER32" s="21"/>
      <c r="ES32" s="21"/>
      <c r="ET32" s="21"/>
      <c r="EU32" s="21"/>
      <c r="EV32" s="21"/>
      <c r="EW32" s="21"/>
      <c r="EX32" s="21"/>
      <c r="EY32" s="21"/>
      <c r="EZ32" s="21"/>
      <c r="FA32" s="21"/>
      <c r="FB32" s="21"/>
      <c r="FC32" s="21"/>
    </row>
    <row r="33" spans="2:159" s="4" customFormat="1" ht="18" customHeight="1" thickBot="1">
      <c r="B33" s="104">
        <v>10</v>
      </c>
      <c r="C33" s="88"/>
      <c r="D33" s="88"/>
      <c r="E33" s="88"/>
      <c r="F33" s="88"/>
      <c r="G33" s="88" t="s">
        <v>22</v>
      </c>
      <c r="H33" s="88"/>
      <c r="I33" s="88"/>
      <c r="J33" s="89">
        <f t="shared" si="0"/>
        <v>0.3958333333333331</v>
      </c>
      <c r="K33" s="89"/>
      <c r="L33" s="89"/>
      <c r="M33" s="89"/>
      <c r="N33" s="90"/>
      <c r="O33" s="91" t="str">
        <f>AG17</f>
        <v>1. SC Klarenthal</v>
      </c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7" t="s">
        <v>20</v>
      </c>
      <c r="AF33" s="81" t="str">
        <f>AG19</f>
        <v>Spvgg Amöneburg</v>
      </c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2"/>
      <c r="AW33" s="83">
        <v>0</v>
      </c>
      <c r="AX33" s="84"/>
      <c r="AY33" s="7" t="s">
        <v>19</v>
      </c>
      <c r="AZ33" s="84">
        <v>1</v>
      </c>
      <c r="BA33" s="85"/>
      <c r="BB33" s="86"/>
      <c r="BC33" s="87"/>
      <c r="BD33" s="21"/>
      <c r="BE33" s="12"/>
      <c r="BF33" s="59">
        <f t="shared" si="1"/>
        <v>0</v>
      </c>
      <c r="BG33" s="59" t="s">
        <v>19</v>
      </c>
      <c r="BH33" s="59">
        <f t="shared" si="2"/>
        <v>3</v>
      </c>
      <c r="BI33" s="56"/>
      <c r="BJ33" s="56"/>
      <c r="BK33" s="65"/>
      <c r="BL33" s="65"/>
      <c r="BM33" s="58"/>
      <c r="BN33" s="58"/>
      <c r="BO33" s="58"/>
      <c r="BP33" s="58"/>
      <c r="BQ33" s="58"/>
      <c r="BR33" s="58"/>
      <c r="BS33" s="58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58"/>
      <c r="CL33" s="61"/>
      <c r="CM33" s="61"/>
      <c r="CN33" s="58"/>
      <c r="CO33" s="61"/>
      <c r="CP33" s="61"/>
      <c r="CQ33" s="58"/>
      <c r="CR33" s="61"/>
      <c r="CS33" s="58"/>
      <c r="CT33" s="58"/>
      <c r="CU33" s="61"/>
      <c r="CV33" s="58"/>
      <c r="CW33" s="63"/>
      <c r="CX33" s="63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  <c r="EE33" s="21"/>
      <c r="EF33" s="21"/>
      <c r="EG33" s="21"/>
      <c r="EH33" s="21"/>
      <c r="EI33" s="21"/>
      <c r="EJ33" s="21"/>
      <c r="EK33" s="21"/>
      <c r="EL33" s="21"/>
      <c r="EM33" s="21"/>
      <c r="EN33" s="21"/>
      <c r="EO33" s="21"/>
      <c r="EP33" s="21"/>
      <c r="EQ33" s="21"/>
      <c r="ER33" s="21"/>
      <c r="ES33" s="21"/>
      <c r="ET33" s="21"/>
      <c r="EU33" s="21"/>
      <c r="EV33" s="21"/>
      <c r="EW33" s="21"/>
      <c r="EX33" s="21"/>
      <c r="EY33" s="21"/>
      <c r="EZ33" s="21"/>
      <c r="FA33" s="21"/>
      <c r="FB33" s="21"/>
      <c r="FC33" s="21"/>
    </row>
    <row r="34" spans="2:159" s="4" customFormat="1" ht="18" customHeight="1">
      <c r="B34" s="103">
        <v>11</v>
      </c>
      <c r="C34" s="99"/>
      <c r="D34" s="99"/>
      <c r="E34" s="99"/>
      <c r="F34" s="99"/>
      <c r="G34" s="99" t="s">
        <v>16</v>
      </c>
      <c r="H34" s="99"/>
      <c r="I34" s="99"/>
      <c r="J34" s="100">
        <f t="shared" si="0"/>
        <v>0.4027777777777775</v>
      </c>
      <c r="K34" s="100"/>
      <c r="L34" s="100"/>
      <c r="M34" s="100"/>
      <c r="N34" s="101"/>
      <c r="O34" s="102" t="str">
        <f>D16</f>
        <v>FV Biebrich 02 I</v>
      </c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6" t="s">
        <v>20</v>
      </c>
      <c r="AF34" s="92" t="str">
        <f>D19</f>
        <v>FV Biebrich 02 II</v>
      </c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3"/>
      <c r="AW34" s="94">
        <v>2</v>
      </c>
      <c r="AX34" s="95"/>
      <c r="AY34" s="6" t="s">
        <v>19</v>
      </c>
      <c r="AZ34" s="95">
        <v>1</v>
      </c>
      <c r="BA34" s="96"/>
      <c r="BB34" s="97"/>
      <c r="BC34" s="98"/>
      <c r="BD34" s="21"/>
      <c r="BE34" s="12"/>
      <c r="BF34" s="59">
        <f t="shared" si="1"/>
        <v>3</v>
      </c>
      <c r="BG34" s="59" t="s">
        <v>19</v>
      </c>
      <c r="BH34" s="59">
        <f t="shared" si="2"/>
        <v>0</v>
      </c>
      <c r="BI34" s="56"/>
      <c r="BJ34" s="56"/>
      <c r="BK34" s="65"/>
      <c r="BL34" s="65"/>
      <c r="BM34" s="58"/>
      <c r="BN34" s="58"/>
      <c r="BO34" s="58"/>
      <c r="BP34" s="58"/>
      <c r="BQ34" s="58"/>
      <c r="BR34" s="58"/>
      <c r="BS34" s="58"/>
      <c r="BT34" s="56"/>
      <c r="BU34" s="56"/>
      <c r="BV34" s="57"/>
      <c r="BW34" s="57"/>
      <c r="BX34" s="57"/>
      <c r="BY34" s="57"/>
      <c r="BZ34" s="57"/>
      <c r="CA34" s="57"/>
      <c r="CB34" s="57"/>
      <c r="CC34" s="58"/>
      <c r="CD34" s="58"/>
      <c r="CE34" s="58"/>
      <c r="CF34" s="58"/>
      <c r="CG34" s="58"/>
      <c r="CH34" s="58"/>
      <c r="CI34" s="58"/>
      <c r="CJ34" s="58"/>
      <c r="CK34" s="58"/>
      <c r="CL34" s="58"/>
      <c r="CM34" s="58"/>
      <c r="CN34" s="58"/>
      <c r="CO34" s="58"/>
      <c r="CP34" s="58"/>
      <c r="CQ34" s="58"/>
      <c r="CR34" s="58"/>
      <c r="CS34" s="58"/>
      <c r="CT34" s="58"/>
      <c r="CU34" s="58"/>
      <c r="CV34" s="58"/>
      <c r="CW34" s="58"/>
      <c r="CX34" s="58"/>
      <c r="CY34" s="58"/>
      <c r="CZ34" s="58"/>
      <c r="DA34" s="58"/>
      <c r="DB34" s="58"/>
      <c r="DC34" s="58"/>
      <c r="DD34" s="58"/>
      <c r="DE34" s="58"/>
      <c r="DF34" s="58"/>
      <c r="DG34" s="58"/>
      <c r="DH34" s="58"/>
      <c r="DI34" s="58"/>
      <c r="DJ34" s="58"/>
      <c r="DK34" s="58"/>
      <c r="DL34" s="58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</row>
    <row r="35" spans="2:159" s="4" customFormat="1" ht="18" customHeight="1" thickBot="1">
      <c r="B35" s="104">
        <v>12</v>
      </c>
      <c r="C35" s="88"/>
      <c r="D35" s="88"/>
      <c r="E35" s="88"/>
      <c r="F35" s="88"/>
      <c r="G35" s="88" t="s">
        <v>22</v>
      </c>
      <c r="H35" s="88"/>
      <c r="I35" s="88"/>
      <c r="J35" s="89">
        <f t="shared" si="0"/>
        <v>0.40972222222222193</v>
      </c>
      <c r="K35" s="89"/>
      <c r="L35" s="89"/>
      <c r="M35" s="89"/>
      <c r="N35" s="90"/>
      <c r="O35" s="91" t="str">
        <f>AG16</f>
        <v>FV Biebrich 02 Mädchen I</v>
      </c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7" t="s">
        <v>20</v>
      </c>
      <c r="AF35" s="81" t="str">
        <f>AG19</f>
        <v>Spvgg Amöneburg</v>
      </c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2"/>
      <c r="AW35" s="83">
        <v>2</v>
      </c>
      <c r="AX35" s="84"/>
      <c r="AY35" s="7" t="s">
        <v>19</v>
      </c>
      <c r="AZ35" s="84">
        <v>0</v>
      </c>
      <c r="BA35" s="85"/>
      <c r="BB35" s="86"/>
      <c r="BC35" s="87"/>
      <c r="BD35" s="22"/>
      <c r="BE35" s="11"/>
      <c r="BF35" s="59">
        <f t="shared" si="1"/>
        <v>3</v>
      </c>
      <c r="BG35" s="59" t="s">
        <v>19</v>
      </c>
      <c r="BH35" s="59">
        <f t="shared" si="2"/>
        <v>0</v>
      </c>
      <c r="BI35" s="56"/>
      <c r="BJ35" s="56"/>
      <c r="BK35" s="56"/>
      <c r="BL35" s="56"/>
      <c r="BM35" s="58"/>
      <c r="BN35" s="58"/>
      <c r="BO35" s="58"/>
      <c r="BP35" s="58"/>
      <c r="BQ35" s="58"/>
      <c r="BR35" s="58"/>
      <c r="BS35" s="58"/>
      <c r="BT35" s="56"/>
      <c r="BU35" s="56"/>
      <c r="BV35" s="57"/>
      <c r="BW35" s="57"/>
      <c r="BX35" s="57"/>
      <c r="BY35" s="57"/>
      <c r="BZ35" s="57"/>
      <c r="CA35" s="57"/>
      <c r="CB35" s="57"/>
      <c r="CC35" s="58"/>
      <c r="CD35" s="58"/>
      <c r="CE35" s="58"/>
      <c r="CF35" s="58"/>
      <c r="CG35" s="58"/>
      <c r="CH35" s="58"/>
      <c r="CI35" s="58"/>
      <c r="CJ35" s="58"/>
      <c r="CK35" s="58"/>
      <c r="CL35" s="58"/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8"/>
      <c r="DE35" s="58"/>
      <c r="DF35" s="58"/>
      <c r="DG35" s="58"/>
      <c r="DH35" s="58"/>
      <c r="DI35" s="58"/>
      <c r="DJ35" s="58"/>
      <c r="DK35" s="58"/>
      <c r="DL35" s="58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</row>
    <row r="36" spans="2:159" s="4" customFormat="1" ht="18" customHeight="1"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 s="22"/>
      <c r="BE36" s="11"/>
      <c r="BF36" s="59"/>
      <c r="BG36" s="59"/>
      <c r="BH36" s="59"/>
      <c r="BI36" s="56"/>
      <c r="BJ36" s="30"/>
      <c r="BK36" s="30"/>
      <c r="BL36" s="30"/>
      <c r="BM36" s="58"/>
      <c r="BN36" s="58"/>
      <c r="BO36" s="58"/>
      <c r="BP36" s="58"/>
      <c r="BQ36" s="58"/>
      <c r="BR36" s="58"/>
      <c r="BS36" s="58"/>
      <c r="BT36" s="56"/>
      <c r="BU36" s="56"/>
      <c r="BV36" s="57"/>
      <c r="BW36" s="57"/>
      <c r="BX36" s="57"/>
      <c r="BY36" s="57"/>
      <c r="BZ36" s="57"/>
      <c r="CA36" s="57"/>
      <c r="CB36" s="57"/>
      <c r="CC36" s="58"/>
      <c r="CD36" s="58"/>
      <c r="CE36" s="58"/>
      <c r="CF36" s="58"/>
      <c r="CG36" s="58"/>
      <c r="CH36" s="58"/>
      <c r="CI36" s="58"/>
      <c r="CJ36" s="58"/>
      <c r="CK36" s="58"/>
      <c r="CL36" s="58"/>
      <c r="CM36" s="58"/>
      <c r="CN36" s="58"/>
      <c r="CO36" s="58"/>
      <c r="CP36" s="58"/>
      <c r="CQ36" s="58"/>
      <c r="CR36" s="58"/>
      <c r="CS36" s="58"/>
      <c r="CT36" s="58"/>
      <c r="CU36" s="58"/>
      <c r="CV36" s="58"/>
      <c r="CW36" s="58"/>
      <c r="CX36" s="58"/>
      <c r="CY36" s="58"/>
      <c r="CZ36" s="58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</row>
    <row r="37" ht="12.75">
      <c r="B37" s="1" t="s">
        <v>25</v>
      </c>
    </row>
    <row r="39" spans="7:116" s="25" customFormat="1" ht="15.75">
      <c r="G39" s="26" t="s">
        <v>2</v>
      </c>
      <c r="H39" s="131">
        <f>$J$35+2*($X$39+$AL$39)</f>
        <v>0.4236111111111108</v>
      </c>
      <c r="I39" s="131"/>
      <c r="J39" s="131"/>
      <c r="K39" s="131"/>
      <c r="L39" s="131"/>
      <c r="M39" s="27" t="s">
        <v>3</v>
      </c>
      <c r="T39" s="26" t="s">
        <v>4</v>
      </c>
      <c r="U39" s="179">
        <v>1</v>
      </c>
      <c r="V39" s="179"/>
      <c r="W39" s="28" t="s">
        <v>32</v>
      </c>
      <c r="X39" s="130">
        <v>0.00625</v>
      </c>
      <c r="Y39" s="130"/>
      <c r="Z39" s="130"/>
      <c r="AA39" s="130"/>
      <c r="AB39" s="130"/>
      <c r="AC39" s="27" t="s">
        <v>5</v>
      </c>
      <c r="AK39" s="26" t="s">
        <v>6</v>
      </c>
      <c r="AL39" s="130">
        <v>0.0006944444444444445</v>
      </c>
      <c r="AM39" s="130"/>
      <c r="AN39" s="130"/>
      <c r="AO39" s="130"/>
      <c r="AP39" s="130"/>
      <c r="AQ39" s="27" t="s">
        <v>5</v>
      </c>
      <c r="BE39" s="9"/>
      <c r="BF39" s="38"/>
      <c r="BG39" s="38"/>
      <c r="BH39" s="38"/>
      <c r="BI39" s="38"/>
      <c r="BJ39" s="38"/>
      <c r="BK39" s="38"/>
      <c r="BL39" s="38"/>
      <c r="BM39" s="51"/>
      <c r="BN39" s="51"/>
      <c r="BO39" s="51"/>
      <c r="BP39" s="51"/>
      <c r="BQ39" s="51"/>
      <c r="BR39" s="51"/>
      <c r="BS39" s="51"/>
      <c r="BT39" s="51"/>
      <c r="BU39" s="51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2"/>
      <c r="CG39" s="52"/>
      <c r="CH39" s="52"/>
      <c r="CI39" s="52"/>
      <c r="CJ39" s="52"/>
      <c r="CK39" s="52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39"/>
      <c r="CZ39" s="39"/>
      <c r="DA39" s="39"/>
      <c r="DB39" s="39"/>
      <c r="DC39" s="39"/>
      <c r="DD39" s="39"/>
      <c r="DE39" s="39"/>
      <c r="DF39" s="39"/>
      <c r="DG39" s="39"/>
      <c r="DH39" s="39"/>
      <c r="DI39" s="39"/>
      <c r="DJ39" s="39"/>
      <c r="DK39" s="39"/>
      <c r="DL39" s="39"/>
    </row>
    <row r="40" ht="6" customHeight="1"/>
    <row r="41" ht="3.75" customHeight="1" thickBot="1"/>
    <row r="42" spans="2:55" ht="19.5" customHeight="1" thickBot="1">
      <c r="B42" s="148" t="s">
        <v>14</v>
      </c>
      <c r="C42" s="149"/>
      <c r="D42" s="173"/>
      <c r="E42" s="174"/>
      <c r="F42" s="174"/>
      <c r="G42" s="174"/>
      <c r="H42" s="174"/>
      <c r="I42" s="175"/>
      <c r="J42" s="176" t="s">
        <v>17</v>
      </c>
      <c r="K42" s="177"/>
      <c r="L42" s="177"/>
      <c r="M42" s="177"/>
      <c r="N42" s="178"/>
      <c r="O42" s="176" t="s">
        <v>34</v>
      </c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  <c r="AV42" s="178"/>
      <c r="AW42" s="180" t="s">
        <v>21</v>
      </c>
      <c r="AX42" s="177"/>
      <c r="AY42" s="177"/>
      <c r="AZ42" s="177"/>
      <c r="BA42" s="177"/>
      <c r="BB42" s="181"/>
      <c r="BC42" s="182"/>
    </row>
    <row r="43" spans="2:55" ht="18" customHeight="1">
      <c r="B43" s="132">
        <v>13</v>
      </c>
      <c r="C43" s="133"/>
      <c r="D43" s="132"/>
      <c r="E43" s="133"/>
      <c r="F43" s="133"/>
      <c r="G43" s="133"/>
      <c r="H43" s="133"/>
      <c r="I43" s="150"/>
      <c r="J43" s="136">
        <f>H39+$U$39*$X$39+$AL$39</f>
        <v>0.43055555555555525</v>
      </c>
      <c r="K43" s="137"/>
      <c r="L43" s="137"/>
      <c r="M43" s="137"/>
      <c r="N43" s="138"/>
      <c r="O43" s="77" t="str">
        <f>D16</f>
        <v>FV Biebrich 02 I</v>
      </c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15" t="s">
        <v>20</v>
      </c>
      <c r="AF43" s="78" t="str">
        <f>AG19</f>
        <v>Spvgg Amöneburg</v>
      </c>
      <c r="AG43" s="78"/>
      <c r="AH43" s="78"/>
      <c r="AI43" s="78"/>
      <c r="AJ43" s="78"/>
      <c r="AK43" s="78"/>
      <c r="AL43" s="78"/>
      <c r="AM43" s="78"/>
      <c r="AN43" s="78"/>
      <c r="AO43" s="78"/>
      <c r="AP43" s="78"/>
      <c r="AQ43" s="78"/>
      <c r="AR43" s="78"/>
      <c r="AS43" s="78"/>
      <c r="AT43" s="78"/>
      <c r="AU43" s="78"/>
      <c r="AV43" s="79"/>
      <c r="AW43" s="156">
        <v>0</v>
      </c>
      <c r="AX43" s="152"/>
      <c r="AY43" s="152" t="s">
        <v>19</v>
      </c>
      <c r="AZ43" s="152">
        <v>0</v>
      </c>
      <c r="BA43" s="154"/>
      <c r="BB43" s="133" t="s">
        <v>63</v>
      </c>
      <c r="BC43" s="150"/>
    </row>
    <row r="44" spans="2:55" ht="12" customHeight="1" thickBot="1">
      <c r="B44" s="134"/>
      <c r="C44" s="135"/>
      <c r="D44" s="134"/>
      <c r="E44" s="135"/>
      <c r="F44" s="135"/>
      <c r="G44" s="135"/>
      <c r="H44" s="135"/>
      <c r="I44" s="151"/>
      <c r="J44" s="139"/>
      <c r="K44" s="140"/>
      <c r="L44" s="140"/>
      <c r="M44" s="140"/>
      <c r="N44" s="141"/>
      <c r="O44" s="145" t="s">
        <v>27</v>
      </c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6"/>
      <c r="AF44" s="146" t="s">
        <v>28</v>
      </c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146"/>
      <c r="AV44" s="147"/>
      <c r="AW44" s="157"/>
      <c r="AX44" s="153"/>
      <c r="AY44" s="153"/>
      <c r="AZ44" s="153"/>
      <c r="BA44" s="155"/>
      <c r="BB44" s="135"/>
      <c r="BC44" s="151"/>
    </row>
    <row r="45" ht="3.75" customHeight="1" thickBot="1"/>
    <row r="46" spans="2:55" ht="19.5" customHeight="1" thickBot="1">
      <c r="B46" s="148" t="s">
        <v>14</v>
      </c>
      <c r="C46" s="149"/>
      <c r="D46" s="173"/>
      <c r="E46" s="174"/>
      <c r="F46" s="174"/>
      <c r="G46" s="174"/>
      <c r="H46" s="174"/>
      <c r="I46" s="175"/>
      <c r="J46" s="176" t="s">
        <v>17</v>
      </c>
      <c r="K46" s="177"/>
      <c r="L46" s="177"/>
      <c r="M46" s="177"/>
      <c r="N46" s="178"/>
      <c r="O46" s="176" t="s">
        <v>35</v>
      </c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  <c r="AN46" s="177"/>
      <c r="AO46" s="177"/>
      <c r="AP46" s="177"/>
      <c r="AQ46" s="177"/>
      <c r="AR46" s="177"/>
      <c r="AS46" s="177"/>
      <c r="AT46" s="177"/>
      <c r="AU46" s="177"/>
      <c r="AV46" s="178"/>
      <c r="AW46" s="180" t="s">
        <v>21</v>
      </c>
      <c r="AX46" s="177"/>
      <c r="AY46" s="177"/>
      <c r="AZ46" s="177"/>
      <c r="BA46" s="177"/>
      <c r="BB46" s="181"/>
      <c r="BC46" s="182"/>
    </row>
    <row r="47" spans="2:55" ht="18" customHeight="1">
      <c r="B47" s="132">
        <v>14</v>
      </c>
      <c r="C47" s="133"/>
      <c r="D47" s="132"/>
      <c r="E47" s="133"/>
      <c r="F47" s="133"/>
      <c r="G47" s="133"/>
      <c r="H47" s="133"/>
      <c r="I47" s="150"/>
      <c r="J47" s="136">
        <f>$J$43+$U$39*$X$39+$AL$39</f>
        <v>0.43749999999999967</v>
      </c>
      <c r="K47" s="137"/>
      <c r="L47" s="137"/>
      <c r="M47" s="137"/>
      <c r="N47" s="138"/>
      <c r="O47" s="77" t="str">
        <f>AG16</f>
        <v>FV Biebrich 02 Mädchen I</v>
      </c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15" t="s">
        <v>20</v>
      </c>
      <c r="AF47" s="78" t="str">
        <f>D19</f>
        <v>FV Biebrich 02 II</v>
      </c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9"/>
      <c r="AW47" s="156">
        <v>1</v>
      </c>
      <c r="AX47" s="152"/>
      <c r="AY47" s="152" t="s">
        <v>19</v>
      </c>
      <c r="AZ47" s="152">
        <v>0</v>
      </c>
      <c r="BA47" s="154"/>
      <c r="BB47" s="133"/>
      <c r="BC47" s="150"/>
    </row>
    <row r="48" spans="2:86" ht="12" customHeight="1" thickBot="1">
      <c r="B48" s="134"/>
      <c r="C48" s="135"/>
      <c r="D48" s="134"/>
      <c r="E48" s="135"/>
      <c r="F48" s="135"/>
      <c r="G48" s="135"/>
      <c r="H48" s="135"/>
      <c r="I48" s="151"/>
      <c r="J48" s="139"/>
      <c r="K48" s="140"/>
      <c r="L48" s="140"/>
      <c r="M48" s="140"/>
      <c r="N48" s="141"/>
      <c r="O48" s="145" t="s">
        <v>29</v>
      </c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6"/>
      <c r="AF48" s="146" t="s">
        <v>26</v>
      </c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7"/>
      <c r="AW48" s="157"/>
      <c r="AX48" s="153"/>
      <c r="AY48" s="153"/>
      <c r="AZ48" s="153"/>
      <c r="BA48" s="155"/>
      <c r="BB48" s="135"/>
      <c r="BC48" s="151"/>
      <c r="BZ48" s="48"/>
      <c r="CA48" s="48"/>
      <c r="CB48" s="48"/>
      <c r="CC48" s="66"/>
      <c r="CD48" s="66"/>
      <c r="CE48" s="66"/>
      <c r="CF48" s="66"/>
      <c r="CG48" s="66"/>
      <c r="CH48" s="66"/>
    </row>
    <row r="49" spans="2:86" ht="18.75" customHeight="1" thickBot="1">
      <c r="B49" s="43"/>
      <c r="C49" s="43"/>
      <c r="D49" s="43"/>
      <c r="E49" s="43"/>
      <c r="F49" s="43"/>
      <c r="G49" s="43"/>
      <c r="H49" s="43"/>
      <c r="I49" s="43"/>
      <c r="J49" s="44"/>
      <c r="K49" s="44"/>
      <c r="L49" s="44"/>
      <c r="M49" s="44"/>
      <c r="N49" s="44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6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7"/>
      <c r="AX49" s="47"/>
      <c r="AY49" s="47"/>
      <c r="AZ49" s="47"/>
      <c r="BA49" s="47"/>
      <c r="BB49" s="43"/>
      <c r="BC49" s="43"/>
      <c r="BZ49" s="48"/>
      <c r="CA49" s="48"/>
      <c r="CB49" s="48"/>
      <c r="CC49" s="66"/>
      <c r="CD49" s="66"/>
      <c r="CE49" s="66"/>
      <c r="CF49" s="66"/>
      <c r="CG49" s="66"/>
      <c r="CH49" s="66"/>
    </row>
    <row r="50" spans="2:55" ht="19.5" customHeight="1" thickBot="1">
      <c r="B50" s="161" t="s">
        <v>14</v>
      </c>
      <c r="C50" s="162"/>
      <c r="D50" s="163"/>
      <c r="E50" s="164"/>
      <c r="F50" s="164"/>
      <c r="G50" s="164"/>
      <c r="H50" s="164"/>
      <c r="I50" s="165"/>
      <c r="J50" s="142" t="s">
        <v>17</v>
      </c>
      <c r="K50" s="143"/>
      <c r="L50" s="143"/>
      <c r="M50" s="143"/>
      <c r="N50" s="144"/>
      <c r="O50" s="142" t="s">
        <v>48</v>
      </c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4"/>
      <c r="AW50" s="158" t="s">
        <v>21</v>
      </c>
      <c r="AX50" s="143"/>
      <c r="AY50" s="143"/>
      <c r="AZ50" s="143"/>
      <c r="BA50" s="143"/>
      <c r="BB50" s="159"/>
      <c r="BC50" s="160"/>
    </row>
    <row r="51" spans="2:55" ht="18" customHeight="1">
      <c r="B51" s="132">
        <v>15</v>
      </c>
      <c r="C51" s="133"/>
      <c r="D51" s="132"/>
      <c r="E51" s="133"/>
      <c r="F51" s="133"/>
      <c r="G51" s="133"/>
      <c r="H51" s="133"/>
      <c r="I51" s="150"/>
      <c r="J51" s="136">
        <f>J$47+3*(X$39+AL$39)</f>
        <v>0.458333333333333</v>
      </c>
      <c r="K51" s="137"/>
      <c r="L51" s="137"/>
      <c r="M51" s="137"/>
      <c r="N51" s="138"/>
      <c r="O51" s="77" t="str">
        <f>D18</f>
        <v>FV Biebrich 02 Mädchen II</v>
      </c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15" t="s">
        <v>20</v>
      </c>
      <c r="AF51" s="78" t="str">
        <f>AG18</f>
        <v>Freie Turner</v>
      </c>
      <c r="AG51" s="78"/>
      <c r="AH51" s="78"/>
      <c r="AI51" s="78"/>
      <c r="AJ51" s="78"/>
      <c r="AK51" s="78"/>
      <c r="AL51" s="78"/>
      <c r="AM51" s="78"/>
      <c r="AN51" s="78"/>
      <c r="AO51" s="78"/>
      <c r="AP51" s="78"/>
      <c r="AQ51" s="78"/>
      <c r="AR51" s="78"/>
      <c r="AS51" s="78"/>
      <c r="AT51" s="78"/>
      <c r="AU51" s="78"/>
      <c r="AV51" s="79"/>
      <c r="AW51" s="156">
        <v>0</v>
      </c>
      <c r="AX51" s="152"/>
      <c r="AY51" s="152" t="s">
        <v>19</v>
      </c>
      <c r="AZ51" s="152">
        <v>4</v>
      </c>
      <c r="BA51" s="154"/>
      <c r="BB51" s="133"/>
      <c r="BC51" s="150"/>
    </row>
    <row r="52" spans="2:55" ht="12" customHeight="1" thickBot="1">
      <c r="B52" s="134"/>
      <c r="C52" s="135"/>
      <c r="D52" s="134"/>
      <c r="E52" s="135"/>
      <c r="F52" s="135"/>
      <c r="G52" s="135"/>
      <c r="H52" s="135"/>
      <c r="I52" s="151"/>
      <c r="J52" s="139"/>
      <c r="K52" s="140"/>
      <c r="L52" s="140"/>
      <c r="M52" s="140"/>
      <c r="N52" s="141"/>
      <c r="O52" s="145" t="s">
        <v>47</v>
      </c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6"/>
      <c r="AF52" s="146" t="s">
        <v>45</v>
      </c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7"/>
      <c r="AW52" s="157"/>
      <c r="AX52" s="153"/>
      <c r="AY52" s="153"/>
      <c r="AZ52" s="153"/>
      <c r="BA52" s="155"/>
      <c r="BB52" s="135"/>
      <c r="BC52" s="151"/>
    </row>
    <row r="53" ht="3.75" customHeight="1" thickBot="1"/>
    <row r="54" spans="2:55" ht="19.5" customHeight="1" thickBot="1">
      <c r="B54" s="161" t="s">
        <v>14</v>
      </c>
      <c r="C54" s="162"/>
      <c r="D54" s="163"/>
      <c r="E54" s="164"/>
      <c r="F54" s="164"/>
      <c r="G54" s="164"/>
      <c r="H54" s="164"/>
      <c r="I54" s="165"/>
      <c r="J54" s="142" t="s">
        <v>17</v>
      </c>
      <c r="K54" s="143"/>
      <c r="L54" s="143"/>
      <c r="M54" s="143"/>
      <c r="N54" s="144"/>
      <c r="O54" s="142" t="s">
        <v>49</v>
      </c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4"/>
      <c r="AW54" s="158" t="s">
        <v>21</v>
      </c>
      <c r="AX54" s="143"/>
      <c r="AY54" s="143"/>
      <c r="AZ54" s="143"/>
      <c r="BA54" s="143"/>
      <c r="BB54" s="159"/>
      <c r="BC54" s="160"/>
    </row>
    <row r="55" spans="2:55" ht="18" customHeight="1">
      <c r="B55" s="132">
        <v>16</v>
      </c>
      <c r="C55" s="133"/>
      <c r="D55" s="132"/>
      <c r="E55" s="133"/>
      <c r="F55" s="133"/>
      <c r="G55" s="133"/>
      <c r="H55" s="133"/>
      <c r="I55" s="150"/>
      <c r="J55" s="136">
        <f>$J$51+$U$39*$X$39+$AL$39</f>
        <v>0.4652777777777774</v>
      </c>
      <c r="K55" s="137"/>
      <c r="L55" s="137"/>
      <c r="M55" s="137"/>
      <c r="N55" s="138"/>
      <c r="O55" s="77" t="str">
        <f>D17</f>
        <v>SV Frauenstein</v>
      </c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15" t="s">
        <v>20</v>
      </c>
      <c r="AF55" s="78" t="str">
        <f>AG17</f>
        <v>1. SC Klarenthal</v>
      </c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9"/>
      <c r="AW55" s="156">
        <v>1</v>
      </c>
      <c r="AX55" s="152"/>
      <c r="AY55" s="152" t="s">
        <v>19</v>
      </c>
      <c r="AZ55" s="152">
        <v>2</v>
      </c>
      <c r="BA55" s="154"/>
      <c r="BB55" s="133"/>
      <c r="BC55" s="150"/>
    </row>
    <row r="56" spans="2:86" ht="12" customHeight="1" thickBot="1">
      <c r="B56" s="134"/>
      <c r="C56" s="135"/>
      <c r="D56" s="134"/>
      <c r="E56" s="135"/>
      <c r="F56" s="135"/>
      <c r="G56" s="135"/>
      <c r="H56" s="135"/>
      <c r="I56" s="151"/>
      <c r="J56" s="139"/>
      <c r="K56" s="140"/>
      <c r="L56" s="140"/>
      <c r="M56" s="140"/>
      <c r="N56" s="141"/>
      <c r="O56" s="145" t="s">
        <v>44</v>
      </c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6"/>
      <c r="AF56" s="146" t="s">
        <v>46</v>
      </c>
      <c r="AG56" s="146"/>
      <c r="AH56" s="146"/>
      <c r="AI56" s="146"/>
      <c r="AJ56" s="146"/>
      <c r="AK56" s="146"/>
      <c r="AL56" s="146"/>
      <c r="AM56" s="146"/>
      <c r="AN56" s="146"/>
      <c r="AO56" s="146"/>
      <c r="AP56" s="146"/>
      <c r="AQ56" s="146"/>
      <c r="AR56" s="146"/>
      <c r="AS56" s="146"/>
      <c r="AT56" s="146"/>
      <c r="AU56" s="146"/>
      <c r="AV56" s="147"/>
      <c r="AW56" s="157"/>
      <c r="AX56" s="153"/>
      <c r="AY56" s="153"/>
      <c r="AZ56" s="153"/>
      <c r="BA56" s="155"/>
      <c r="BB56" s="135"/>
      <c r="BC56" s="151"/>
      <c r="BZ56" s="48"/>
      <c r="CA56" s="48"/>
      <c r="CB56" s="48"/>
      <c r="CC56" s="66"/>
      <c r="CD56" s="66"/>
      <c r="CE56" s="66"/>
      <c r="CF56" s="66"/>
      <c r="CG56" s="66"/>
      <c r="CH56" s="66"/>
    </row>
    <row r="57" spans="78:86" ht="3.75" customHeight="1" thickBot="1">
      <c r="BZ57" s="48"/>
      <c r="CA57" s="48"/>
      <c r="CB57" s="48"/>
      <c r="CC57" s="66"/>
      <c r="CD57" s="66"/>
      <c r="CE57" s="66"/>
      <c r="CF57" s="66"/>
      <c r="CG57" s="66"/>
      <c r="CH57" s="66"/>
    </row>
    <row r="58" spans="2:55" ht="19.5" customHeight="1" thickBot="1">
      <c r="B58" s="161" t="s">
        <v>14</v>
      </c>
      <c r="C58" s="162"/>
      <c r="D58" s="163"/>
      <c r="E58" s="164"/>
      <c r="F58" s="164"/>
      <c r="G58" s="164"/>
      <c r="H58" s="164"/>
      <c r="I58" s="165"/>
      <c r="J58" s="142" t="s">
        <v>17</v>
      </c>
      <c r="K58" s="143"/>
      <c r="L58" s="143"/>
      <c r="M58" s="143"/>
      <c r="N58" s="144"/>
      <c r="O58" s="142" t="s">
        <v>30</v>
      </c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4"/>
      <c r="AW58" s="158" t="s">
        <v>21</v>
      </c>
      <c r="AX58" s="143"/>
      <c r="AY58" s="143"/>
      <c r="AZ58" s="143"/>
      <c r="BA58" s="143"/>
      <c r="BB58" s="159"/>
      <c r="BC58" s="160"/>
    </row>
    <row r="59" spans="2:55" ht="18" customHeight="1">
      <c r="B59" s="132">
        <v>17</v>
      </c>
      <c r="C59" s="133"/>
      <c r="D59" s="132"/>
      <c r="E59" s="133"/>
      <c r="F59" s="133"/>
      <c r="G59" s="133"/>
      <c r="H59" s="133"/>
      <c r="I59" s="150"/>
      <c r="J59" s="136">
        <f>$J$55+$U$39*$X$39+$AL$39</f>
        <v>0.4722222222222218</v>
      </c>
      <c r="K59" s="137"/>
      <c r="L59" s="137"/>
      <c r="M59" s="137"/>
      <c r="N59" s="138"/>
      <c r="O59" s="77" t="str">
        <f>O43</f>
        <v>FV Biebrich 02 I</v>
      </c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15" t="s">
        <v>20</v>
      </c>
      <c r="AF59" s="78" t="str">
        <f>IF(ISBLANK($AZ$47)," ",IF($AW$47&lt;$AZ$47,$O$47,IF($AZ$47&lt;$AW$47,$AF$47)))</f>
        <v>FV Biebrich 02 II</v>
      </c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9"/>
      <c r="AW59" s="156">
        <v>4</v>
      </c>
      <c r="AX59" s="152"/>
      <c r="AY59" s="152" t="s">
        <v>19</v>
      </c>
      <c r="AZ59" s="152">
        <v>0</v>
      </c>
      <c r="BA59" s="154"/>
      <c r="BB59" s="133"/>
      <c r="BC59" s="150"/>
    </row>
    <row r="60" spans="2:55" ht="12" customHeight="1" thickBot="1">
      <c r="B60" s="134"/>
      <c r="C60" s="135"/>
      <c r="D60" s="134"/>
      <c r="E60" s="135"/>
      <c r="F60" s="135"/>
      <c r="G60" s="135"/>
      <c r="H60" s="135"/>
      <c r="I60" s="151"/>
      <c r="J60" s="139"/>
      <c r="K60" s="140"/>
      <c r="L60" s="140"/>
      <c r="M60" s="140"/>
      <c r="N60" s="141"/>
      <c r="O60" s="145" t="s">
        <v>36</v>
      </c>
      <c r="P60" s="146"/>
      <c r="Q60" s="146"/>
      <c r="R60" s="146"/>
      <c r="S60" s="146"/>
      <c r="T60" s="146"/>
      <c r="U60" s="146"/>
      <c r="V60" s="146"/>
      <c r="W60" s="146"/>
      <c r="X60" s="146"/>
      <c r="Y60" s="146"/>
      <c r="Z60" s="146"/>
      <c r="AA60" s="146"/>
      <c r="AB60" s="146"/>
      <c r="AC60" s="146"/>
      <c r="AD60" s="146"/>
      <c r="AE60" s="16"/>
      <c r="AF60" s="146" t="s">
        <v>37</v>
      </c>
      <c r="AG60" s="146"/>
      <c r="AH60" s="146"/>
      <c r="AI60" s="146"/>
      <c r="AJ60" s="146"/>
      <c r="AK60" s="146"/>
      <c r="AL60" s="146"/>
      <c r="AM60" s="146"/>
      <c r="AN60" s="146"/>
      <c r="AO60" s="146"/>
      <c r="AP60" s="146"/>
      <c r="AQ60" s="146"/>
      <c r="AR60" s="146"/>
      <c r="AS60" s="146"/>
      <c r="AT60" s="146"/>
      <c r="AU60" s="146"/>
      <c r="AV60" s="147"/>
      <c r="AW60" s="157"/>
      <c r="AX60" s="153"/>
      <c r="AY60" s="153"/>
      <c r="AZ60" s="153"/>
      <c r="BA60" s="155"/>
      <c r="BB60" s="135"/>
      <c r="BC60" s="151"/>
    </row>
    <row r="61" ht="3.75" customHeight="1" thickBot="1"/>
    <row r="62" spans="2:55" ht="19.5" customHeight="1" thickBot="1">
      <c r="B62" s="161" t="s">
        <v>14</v>
      </c>
      <c r="C62" s="162"/>
      <c r="D62" s="163"/>
      <c r="E62" s="164"/>
      <c r="F62" s="164"/>
      <c r="G62" s="164"/>
      <c r="H62" s="164"/>
      <c r="I62" s="165"/>
      <c r="J62" s="142" t="s">
        <v>17</v>
      </c>
      <c r="K62" s="143"/>
      <c r="L62" s="143"/>
      <c r="M62" s="143"/>
      <c r="N62" s="144"/>
      <c r="O62" s="142" t="s">
        <v>31</v>
      </c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4"/>
      <c r="AW62" s="158" t="s">
        <v>21</v>
      </c>
      <c r="AX62" s="143"/>
      <c r="AY62" s="143"/>
      <c r="AZ62" s="143"/>
      <c r="BA62" s="143"/>
      <c r="BB62" s="159"/>
      <c r="BC62" s="160"/>
    </row>
    <row r="63" spans="2:55" ht="18" customHeight="1">
      <c r="B63" s="132">
        <v>18</v>
      </c>
      <c r="C63" s="133"/>
      <c r="D63" s="132"/>
      <c r="E63" s="133"/>
      <c r="F63" s="133"/>
      <c r="G63" s="133"/>
      <c r="H63" s="133"/>
      <c r="I63" s="150"/>
      <c r="J63" s="136">
        <f>$J$59+$U$39*$X$39+$AL$39</f>
        <v>0.47916666666666624</v>
      </c>
      <c r="K63" s="137"/>
      <c r="L63" s="137"/>
      <c r="M63" s="137"/>
      <c r="N63" s="138"/>
      <c r="O63" s="77" t="str">
        <f>AF43</f>
        <v>Spvgg Amöneburg</v>
      </c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15" t="s">
        <v>20</v>
      </c>
      <c r="AF63" s="78" t="str">
        <f>IF(ISBLANK($AZ$47)," ",IF($AW$47&gt;$AZ$47,$O$47,IF($AZ$47&gt;$AW$47,$AF$47)))</f>
        <v>FV Biebrich 02 Mädchen I</v>
      </c>
      <c r="AG63" s="78"/>
      <c r="AH63" s="78"/>
      <c r="AI63" s="78"/>
      <c r="AJ63" s="78"/>
      <c r="AK63" s="78"/>
      <c r="AL63" s="78"/>
      <c r="AM63" s="78"/>
      <c r="AN63" s="78"/>
      <c r="AO63" s="78"/>
      <c r="AP63" s="78"/>
      <c r="AQ63" s="78"/>
      <c r="AR63" s="78"/>
      <c r="AS63" s="78"/>
      <c r="AT63" s="78"/>
      <c r="AU63" s="78"/>
      <c r="AV63" s="79"/>
      <c r="AW63" s="156">
        <v>0</v>
      </c>
      <c r="AX63" s="152"/>
      <c r="AY63" s="152" t="s">
        <v>19</v>
      </c>
      <c r="AZ63" s="152">
        <v>2</v>
      </c>
      <c r="BA63" s="154"/>
      <c r="BB63" s="133"/>
      <c r="BC63" s="150"/>
    </row>
    <row r="64" spans="2:86" ht="12" customHeight="1" thickBot="1">
      <c r="B64" s="134"/>
      <c r="C64" s="135"/>
      <c r="D64" s="134"/>
      <c r="E64" s="135"/>
      <c r="F64" s="135"/>
      <c r="G64" s="135"/>
      <c r="H64" s="135"/>
      <c r="I64" s="151"/>
      <c r="J64" s="139"/>
      <c r="K64" s="140"/>
      <c r="L64" s="140"/>
      <c r="M64" s="140"/>
      <c r="N64" s="141"/>
      <c r="O64" s="145" t="s">
        <v>38</v>
      </c>
      <c r="P64" s="146"/>
      <c r="Q64" s="146"/>
      <c r="R64" s="146"/>
      <c r="S64" s="146"/>
      <c r="T64" s="146"/>
      <c r="U64" s="146"/>
      <c r="V64" s="146"/>
      <c r="W64" s="146"/>
      <c r="X64" s="146"/>
      <c r="Y64" s="146"/>
      <c r="Z64" s="146"/>
      <c r="AA64" s="146"/>
      <c r="AB64" s="146"/>
      <c r="AC64" s="146"/>
      <c r="AD64" s="146"/>
      <c r="AE64" s="16"/>
      <c r="AF64" s="146" t="s">
        <v>39</v>
      </c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146"/>
      <c r="AV64" s="147"/>
      <c r="AW64" s="157"/>
      <c r="AX64" s="153"/>
      <c r="AY64" s="153"/>
      <c r="AZ64" s="153"/>
      <c r="BA64" s="155"/>
      <c r="BB64" s="135"/>
      <c r="BC64" s="151"/>
      <c r="BZ64" s="48"/>
      <c r="CA64" s="48"/>
      <c r="CB64" s="48"/>
      <c r="CC64" s="66"/>
      <c r="CD64" s="66"/>
      <c r="CE64" s="66"/>
      <c r="CF64" s="66"/>
      <c r="CG64" s="66"/>
      <c r="CH64" s="66"/>
    </row>
    <row r="65" spans="78:86" ht="3.75" customHeight="1">
      <c r="BZ65" s="48"/>
      <c r="CA65" s="48"/>
      <c r="CB65" s="48"/>
      <c r="CC65" s="66"/>
      <c r="CD65" s="66"/>
      <c r="CE65" s="66"/>
      <c r="CF65" s="66"/>
      <c r="CG65" s="66"/>
      <c r="CH65" s="66"/>
    </row>
    <row r="66" spans="57:73" ht="12.75">
      <c r="BE66" s="42"/>
      <c r="BF66" s="33"/>
      <c r="BG66" s="33"/>
      <c r="BH66" s="33"/>
      <c r="BI66" s="33"/>
      <c r="BJ66" s="33"/>
      <c r="BK66" s="33"/>
      <c r="BL66" s="33"/>
      <c r="BM66" s="50"/>
      <c r="BN66" s="50"/>
      <c r="BO66" s="50"/>
      <c r="BP66" s="50"/>
      <c r="BQ66" s="50"/>
      <c r="BR66" s="50"/>
      <c r="BS66" s="50"/>
      <c r="BT66" s="50"/>
      <c r="BU66" s="50"/>
    </row>
    <row r="67" spans="2:73" ht="12.75">
      <c r="B67" s="1" t="s">
        <v>33</v>
      </c>
      <c r="BE67" s="42"/>
      <c r="BF67" s="33"/>
      <c r="BG67" s="33"/>
      <c r="BH67" s="33"/>
      <c r="BI67" s="33"/>
      <c r="BJ67" s="33"/>
      <c r="BK67" s="33"/>
      <c r="BL67" s="33"/>
      <c r="BM67" s="50"/>
      <c r="BN67" s="50"/>
      <c r="BO67" s="50"/>
      <c r="BP67" s="50"/>
      <c r="BQ67" s="50"/>
      <c r="BR67" s="50"/>
      <c r="BS67" s="50"/>
      <c r="BT67" s="50"/>
      <c r="BU67" s="50"/>
    </row>
    <row r="68" ht="13.5" thickBot="1"/>
    <row r="69" spans="9:48" ht="24" customHeight="1">
      <c r="I69" s="183" t="s">
        <v>8</v>
      </c>
      <c r="J69" s="184"/>
      <c r="K69" s="184"/>
      <c r="L69" s="17"/>
      <c r="M69" s="168" t="str">
        <f>IF(ISBLANK($AZ$63)," ",IF($AW$63&gt;$AZ$63,$O$63,IF($AZ$63&gt;$AW$63,$AF$63)))</f>
        <v>FV Biebrich 02 Mädchen I</v>
      </c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68"/>
      <c r="AT69" s="168"/>
      <c r="AU69" s="168"/>
      <c r="AV69" s="169"/>
    </row>
    <row r="70" spans="9:48" ht="24" customHeight="1">
      <c r="I70" s="170" t="s">
        <v>9</v>
      </c>
      <c r="J70" s="171"/>
      <c r="K70" s="171"/>
      <c r="L70" s="19"/>
      <c r="M70" s="166" t="str">
        <f>IF(ISBLANK($AZ$63)," ",IF($AW$63&lt;$AZ$63,$O$63,IF($AZ$63&lt;$AW$63,$AF$63)))</f>
        <v>Spvgg Amöneburg</v>
      </c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7"/>
    </row>
    <row r="71" spans="9:48" ht="24" customHeight="1">
      <c r="I71" s="170" t="s">
        <v>10</v>
      </c>
      <c r="J71" s="171"/>
      <c r="K71" s="171"/>
      <c r="L71" s="18"/>
      <c r="M71" s="166" t="str">
        <f>IF(ISBLANK($AZ$59)," ",IF($AW$59&gt;$AZ$59,$O$59,IF($AZ$59&gt;$AW$59,$AF$59)))</f>
        <v>FV Biebrich 02 I</v>
      </c>
      <c r="N71" s="166"/>
      <c r="O71" s="166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166"/>
      <c r="AH71" s="166"/>
      <c r="AI71" s="166"/>
      <c r="AJ71" s="166"/>
      <c r="AK71" s="166"/>
      <c r="AL71" s="166"/>
      <c r="AM71" s="166"/>
      <c r="AN71" s="166"/>
      <c r="AO71" s="166"/>
      <c r="AP71" s="166"/>
      <c r="AQ71" s="166"/>
      <c r="AR71" s="166"/>
      <c r="AS71" s="166"/>
      <c r="AT71" s="166"/>
      <c r="AU71" s="166"/>
      <c r="AV71" s="167"/>
    </row>
    <row r="72" spans="9:48" ht="24" customHeight="1">
      <c r="I72" s="170" t="s">
        <v>11</v>
      </c>
      <c r="J72" s="171"/>
      <c r="K72" s="171"/>
      <c r="L72" s="19"/>
      <c r="M72" s="166" t="str">
        <f>IF(ISBLANK($AZ$59)," ",IF($AW$59&lt;$AZ$59,$O$59,IF($AZ$59&lt;$AW$59,$AF$59)))</f>
        <v>FV Biebrich 02 II</v>
      </c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7"/>
    </row>
    <row r="73" spans="9:102" ht="24" customHeight="1">
      <c r="I73" s="170" t="s">
        <v>40</v>
      </c>
      <c r="J73" s="171"/>
      <c r="K73" s="171"/>
      <c r="L73" s="19"/>
      <c r="M73" s="166" t="str">
        <f>IF(ISBLANK($AZ$55)," ",IF($AW$55&gt;$AZ$55,$O$55,IF($AZ$55&gt;$AW$55,$AF$55)))</f>
        <v>1. SC Klarenthal</v>
      </c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7"/>
      <c r="BE73" s="42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</row>
    <row r="74" spans="9:102" ht="24" customHeight="1">
      <c r="I74" s="170" t="s">
        <v>41</v>
      </c>
      <c r="J74" s="171"/>
      <c r="K74" s="171"/>
      <c r="L74" s="19"/>
      <c r="M74" s="166" t="str">
        <f>IF(ISBLANK($AZ$55)," ",IF($AW$55&lt;$AZ$55,$O$55,IF($AZ$55&lt;$AW$55,$AF$55)))</f>
        <v>SV Frauenstein</v>
      </c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7"/>
      <c r="BE74" s="42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</row>
    <row r="75" spans="9:48" ht="24" customHeight="1">
      <c r="I75" s="170" t="s">
        <v>42</v>
      </c>
      <c r="J75" s="171"/>
      <c r="K75" s="171"/>
      <c r="L75" s="19"/>
      <c r="M75" s="166" t="str">
        <f>IF(ISBLANK($AZ$51)," ",IF($AW$51&gt;$AZ$51,$O$51,IF($AZ$51&gt;$AW$51,$AF$51)))</f>
        <v>Freie Turner</v>
      </c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166"/>
      <c r="AL75" s="166"/>
      <c r="AM75" s="166"/>
      <c r="AN75" s="166"/>
      <c r="AO75" s="166"/>
      <c r="AP75" s="166"/>
      <c r="AQ75" s="166"/>
      <c r="AR75" s="166"/>
      <c r="AS75" s="166"/>
      <c r="AT75" s="166"/>
      <c r="AU75" s="166"/>
      <c r="AV75" s="167"/>
    </row>
    <row r="76" spans="9:48" ht="24" customHeight="1" thickBot="1">
      <c r="I76" s="185" t="s">
        <v>43</v>
      </c>
      <c r="J76" s="186"/>
      <c r="K76" s="186"/>
      <c r="L76" s="20"/>
      <c r="M76" s="187" t="str">
        <f>IF(ISBLANK($AZ$51)," ",IF($AW$51&lt;$AZ$51,$O$51,IF($AZ$51&lt;$AW$51,$AF$51)))</f>
        <v>FV Biebrich 02 Mädchen II</v>
      </c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187"/>
      <c r="AR76" s="187"/>
      <c r="AS76" s="187"/>
      <c r="AT76" s="187"/>
      <c r="AU76" s="187"/>
      <c r="AV76" s="188"/>
    </row>
  </sheetData>
  <sheetProtection/>
  <mergeCells count="274">
    <mergeCell ref="I76:K76"/>
    <mergeCell ref="M76:AV76"/>
    <mergeCell ref="I74:K74"/>
    <mergeCell ref="M74:AV74"/>
    <mergeCell ref="I75:K75"/>
    <mergeCell ref="M75:AV75"/>
    <mergeCell ref="I73:K73"/>
    <mergeCell ref="M73:AV73"/>
    <mergeCell ref="AW55:AX56"/>
    <mergeCell ref="AY55:AY56"/>
    <mergeCell ref="I70:K70"/>
    <mergeCell ref="I69:K69"/>
    <mergeCell ref="I72:K72"/>
    <mergeCell ref="M70:AV70"/>
    <mergeCell ref="D58:I58"/>
    <mergeCell ref="D59:I60"/>
    <mergeCell ref="B55:C56"/>
    <mergeCell ref="D55:I56"/>
    <mergeCell ref="J55:N56"/>
    <mergeCell ref="BB55:BC56"/>
    <mergeCell ref="O56:AD56"/>
    <mergeCell ref="AF56:AV56"/>
    <mergeCell ref="AZ55:BA56"/>
    <mergeCell ref="D51:I52"/>
    <mergeCell ref="J51:N52"/>
    <mergeCell ref="O51:AD51"/>
    <mergeCell ref="O52:AD52"/>
    <mergeCell ref="AW54:BA54"/>
    <mergeCell ref="BB54:BC54"/>
    <mergeCell ref="AW51:AX52"/>
    <mergeCell ref="AY51:AY52"/>
    <mergeCell ref="AZ51:BA52"/>
    <mergeCell ref="BB51:BC52"/>
    <mergeCell ref="AF52:AV52"/>
    <mergeCell ref="B54:C54"/>
    <mergeCell ref="D54:I54"/>
    <mergeCell ref="J54:N54"/>
    <mergeCell ref="O54:AV54"/>
    <mergeCell ref="B51:C52"/>
    <mergeCell ref="BB47:BC48"/>
    <mergeCell ref="O48:AD48"/>
    <mergeCell ref="AF48:AV48"/>
    <mergeCell ref="B50:C50"/>
    <mergeCell ref="D50:I50"/>
    <mergeCell ref="J50:N50"/>
    <mergeCell ref="O50:AV50"/>
    <mergeCell ref="AW50:BA50"/>
    <mergeCell ref="BB50:BC50"/>
    <mergeCell ref="AF47:AV47"/>
    <mergeCell ref="AW47:AX48"/>
    <mergeCell ref="AY47:AY48"/>
    <mergeCell ref="AZ47:BA48"/>
    <mergeCell ref="B47:C48"/>
    <mergeCell ref="D47:I48"/>
    <mergeCell ref="J47:N48"/>
    <mergeCell ref="O47:AD47"/>
    <mergeCell ref="BB43:BC44"/>
    <mergeCell ref="D46:I46"/>
    <mergeCell ref="J46:N46"/>
    <mergeCell ref="O46:AV46"/>
    <mergeCell ref="AW46:BA46"/>
    <mergeCell ref="BB46:BC46"/>
    <mergeCell ref="AF43:AV43"/>
    <mergeCell ref="AW43:AX44"/>
    <mergeCell ref="AY43:AY44"/>
    <mergeCell ref="AZ43:BA44"/>
    <mergeCell ref="O28:AD28"/>
    <mergeCell ref="AW42:BA42"/>
    <mergeCell ref="H39:L39"/>
    <mergeCell ref="U39:V39"/>
    <mergeCell ref="BB42:BC42"/>
    <mergeCell ref="X39:AB39"/>
    <mergeCell ref="AL39:AP39"/>
    <mergeCell ref="O30:AD30"/>
    <mergeCell ref="A2:AP3"/>
    <mergeCell ref="B42:C42"/>
    <mergeCell ref="D42:I42"/>
    <mergeCell ref="J42:N42"/>
    <mergeCell ref="O42:AV42"/>
    <mergeCell ref="U10:V10"/>
    <mergeCell ref="O24:AD24"/>
    <mergeCell ref="J26:N26"/>
    <mergeCell ref="J28:N28"/>
    <mergeCell ref="D62:I62"/>
    <mergeCell ref="D63:I64"/>
    <mergeCell ref="M71:AV71"/>
    <mergeCell ref="M72:AV72"/>
    <mergeCell ref="M69:AV69"/>
    <mergeCell ref="I71:K71"/>
    <mergeCell ref="AW58:BA58"/>
    <mergeCell ref="BB58:BC58"/>
    <mergeCell ref="B62:C62"/>
    <mergeCell ref="J62:N62"/>
    <mergeCell ref="O62:AV62"/>
    <mergeCell ref="AW62:BA62"/>
    <mergeCell ref="BB62:BC62"/>
    <mergeCell ref="B58:C58"/>
    <mergeCell ref="J58:N58"/>
    <mergeCell ref="BB59:BC60"/>
    <mergeCell ref="AW59:AX60"/>
    <mergeCell ref="BB63:BC64"/>
    <mergeCell ref="O64:AD64"/>
    <mergeCell ref="AF64:AV64"/>
    <mergeCell ref="O63:AD63"/>
    <mergeCell ref="AF63:AV63"/>
    <mergeCell ref="AW63:AX64"/>
    <mergeCell ref="AY63:AY64"/>
    <mergeCell ref="O43:AD43"/>
    <mergeCell ref="B63:C64"/>
    <mergeCell ref="J63:N64"/>
    <mergeCell ref="AY59:AY60"/>
    <mergeCell ref="AZ59:BA60"/>
    <mergeCell ref="AZ63:BA64"/>
    <mergeCell ref="O60:AD60"/>
    <mergeCell ref="AF60:AV60"/>
    <mergeCell ref="O59:AD59"/>
    <mergeCell ref="AF59:AV59"/>
    <mergeCell ref="AW25:AX25"/>
    <mergeCell ref="B59:C60"/>
    <mergeCell ref="J59:N60"/>
    <mergeCell ref="O58:AV58"/>
    <mergeCell ref="O44:AD44"/>
    <mergeCell ref="AF44:AV44"/>
    <mergeCell ref="B46:C46"/>
    <mergeCell ref="B43:C44"/>
    <mergeCell ref="D43:I44"/>
    <mergeCell ref="J43:N44"/>
    <mergeCell ref="BB16:BC16"/>
    <mergeCell ref="BB18:BC18"/>
    <mergeCell ref="AG19:BA19"/>
    <mergeCell ref="BB19:BC19"/>
    <mergeCell ref="BB17:BC17"/>
    <mergeCell ref="AG16:BA16"/>
    <mergeCell ref="BB15:BC15"/>
    <mergeCell ref="B8:AM8"/>
    <mergeCell ref="B15:X15"/>
    <mergeCell ref="Y15:Z15"/>
    <mergeCell ref="X10:AB10"/>
    <mergeCell ref="H10:L10"/>
    <mergeCell ref="AL10:AP10"/>
    <mergeCell ref="O25:AD25"/>
    <mergeCell ref="AF25:AV25"/>
    <mergeCell ref="J25:N25"/>
    <mergeCell ref="D25:F25"/>
    <mergeCell ref="G25:I25"/>
    <mergeCell ref="M6:T6"/>
    <mergeCell ref="Y6:AF6"/>
    <mergeCell ref="AE15:BA15"/>
    <mergeCell ref="AW24:AX24"/>
    <mergeCell ref="AZ24:BA24"/>
    <mergeCell ref="B19:C19"/>
    <mergeCell ref="D19:X19"/>
    <mergeCell ref="Y17:Z17"/>
    <mergeCell ref="Y18:Z18"/>
    <mergeCell ref="Y19:Z19"/>
    <mergeCell ref="D17:X17"/>
    <mergeCell ref="D18:X18"/>
    <mergeCell ref="B16:C16"/>
    <mergeCell ref="AE16:AF16"/>
    <mergeCell ref="Y16:Z16"/>
    <mergeCell ref="B17:C17"/>
    <mergeCell ref="D16:X16"/>
    <mergeCell ref="B18:C18"/>
    <mergeCell ref="AE19:AF19"/>
    <mergeCell ref="O23:AV23"/>
    <mergeCell ref="AE17:AF17"/>
    <mergeCell ref="AE18:AF18"/>
    <mergeCell ref="AG17:BA17"/>
    <mergeCell ref="AG18:BA18"/>
    <mergeCell ref="BB23:BC23"/>
    <mergeCell ref="AW23:BA23"/>
    <mergeCell ref="J23:N23"/>
    <mergeCell ref="AF24:AV24"/>
    <mergeCell ref="B24:C24"/>
    <mergeCell ref="D24:F24"/>
    <mergeCell ref="G24:I24"/>
    <mergeCell ref="J24:N24"/>
    <mergeCell ref="BB24:BC24"/>
    <mergeCell ref="B26:C26"/>
    <mergeCell ref="B27:C27"/>
    <mergeCell ref="B28:C28"/>
    <mergeCell ref="B29:C29"/>
    <mergeCell ref="B23:C23"/>
    <mergeCell ref="G23:I23"/>
    <mergeCell ref="D23:F23"/>
    <mergeCell ref="B25:C25"/>
    <mergeCell ref="B34:C34"/>
    <mergeCell ref="B35:C35"/>
    <mergeCell ref="B30:C30"/>
    <mergeCell ref="B31:C31"/>
    <mergeCell ref="B32:C32"/>
    <mergeCell ref="B33:C33"/>
    <mergeCell ref="AF26:AV26"/>
    <mergeCell ref="AW26:AX26"/>
    <mergeCell ref="AZ26:BA26"/>
    <mergeCell ref="D30:F30"/>
    <mergeCell ref="G30:I30"/>
    <mergeCell ref="D32:F32"/>
    <mergeCell ref="G32:I32"/>
    <mergeCell ref="D31:F31"/>
    <mergeCell ref="G31:I31"/>
    <mergeCell ref="J30:N30"/>
    <mergeCell ref="AW27:AX27"/>
    <mergeCell ref="AZ27:BA27"/>
    <mergeCell ref="BB27:BC27"/>
    <mergeCell ref="D28:F28"/>
    <mergeCell ref="G28:I28"/>
    <mergeCell ref="AZ25:BA25"/>
    <mergeCell ref="BB25:BC25"/>
    <mergeCell ref="D26:F26"/>
    <mergeCell ref="G26:I26"/>
    <mergeCell ref="O26:AD26"/>
    <mergeCell ref="AF28:AV28"/>
    <mergeCell ref="AW28:AX28"/>
    <mergeCell ref="AZ28:BA28"/>
    <mergeCell ref="BB28:BC28"/>
    <mergeCell ref="BB26:BC26"/>
    <mergeCell ref="D27:F27"/>
    <mergeCell ref="G27:I27"/>
    <mergeCell ref="J27:N27"/>
    <mergeCell ref="O27:AD27"/>
    <mergeCell ref="AF27:AV27"/>
    <mergeCell ref="AF29:AV29"/>
    <mergeCell ref="AW29:AX29"/>
    <mergeCell ref="AZ29:BA29"/>
    <mergeCell ref="BB29:BC29"/>
    <mergeCell ref="D29:F29"/>
    <mergeCell ref="G29:I29"/>
    <mergeCell ref="J29:N29"/>
    <mergeCell ref="O29:AD29"/>
    <mergeCell ref="AF31:AV31"/>
    <mergeCell ref="AW31:AX31"/>
    <mergeCell ref="AF30:AV30"/>
    <mergeCell ref="AW30:AX30"/>
    <mergeCell ref="AZ30:BA30"/>
    <mergeCell ref="BB30:BC30"/>
    <mergeCell ref="AZ31:BA31"/>
    <mergeCell ref="BB31:BC31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Z33:BA33"/>
    <mergeCell ref="BB33:BC33"/>
    <mergeCell ref="D33:F33"/>
    <mergeCell ref="G33:I33"/>
    <mergeCell ref="J33:N33"/>
    <mergeCell ref="O33:AD33"/>
    <mergeCell ref="AZ34:BA34"/>
    <mergeCell ref="BB34:BC34"/>
    <mergeCell ref="D34:F34"/>
    <mergeCell ref="G34:I34"/>
    <mergeCell ref="J34:N34"/>
    <mergeCell ref="O34:AD34"/>
    <mergeCell ref="AZ35:BA35"/>
    <mergeCell ref="BB35:BC35"/>
    <mergeCell ref="D35:F35"/>
    <mergeCell ref="G35:I35"/>
    <mergeCell ref="J35:N35"/>
    <mergeCell ref="O35:AD35"/>
    <mergeCell ref="O55:AD55"/>
    <mergeCell ref="AF51:AV51"/>
    <mergeCell ref="AF55:AV55"/>
    <mergeCell ref="A4:AP4"/>
    <mergeCell ref="AF35:AV35"/>
    <mergeCell ref="AW35:AX35"/>
    <mergeCell ref="AF34:AV34"/>
    <mergeCell ref="AW34:AX34"/>
    <mergeCell ref="AF33:AV33"/>
    <mergeCell ref="AW33:AX3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  <headerFooter alignWithMargins="0">
    <oddFooter xml:space="preserve">&amp;C&amp;F&amp;R&amp;P von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Rainer</cp:lastModifiedBy>
  <cp:lastPrinted>2003-01-05T09:58:29Z</cp:lastPrinted>
  <dcterms:created xsi:type="dcterms:W3CDTF">2002-02-21T07:48:38Z</dcterms:created>
  <dcterms:modified xsi:type="dcterms:W3CDTF">2014-12-26T06:07:48Z</dcterms:modified>
  <cp:category/>
  <cp:version/>
  <cp:contentType/>
  <cp:contentStatus/>
</cp:coreProperties>
</file>